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3 Judge 2024/"/>
    </mc:Choice>
  </mc:AlternateContent>
  <xr:revisionPtr revIDLastSave="0" documentId="13_ncr:1_{49CF94EF-014D-B242-B023-5F74D62164E3}" xr6:coauthVersionLast="47" xr6:coauthVersionMax="47" xr10:uidLastSave="{00000000-0000-0000-0000-000000000000}"/>
  <bookViews>
    <workbookView xWindow="680" yWindow="740" windowWidth="17420" windowHeight="17500" firstSheet="2" activeTab="5" xr2:uid="{C1553A43-E1F6-4CE0-A611-7B48224478ED}"/>
  </bookViews>
  <sheets>
    <sheet name="3JA - Horse Comps" sheetId="9" r:id="rId1"/>
    <sheet name="3JB - 1 Star PDD Comp" sheetId="7" r:id="rId2"/>
    <sheet name="3JC - 1 Star PDD Comp" sheetId="8" r:id="rId3"/>
    <sheet name="3JA - Horse FS" sheetId="10" r:id="rId4"/>
    <sheet name="3JB - 1 Star PDD Perf" sheetId="2" r:id="rId5"/>
    <sheet name="3JC - 1 Star PDD FS Art" sheetId="5" r:id="rId6"/>
  </sheets>
  <definedNames>
    <definedName name="_xlnm.Print_Area" localSheetId="0">'3JA - Horse Comps'!$A$1:$P$28</definedName>
    <definedName name="_xlnm.Print_Area" localSheetId="3">'3JA - Horse FS'!$A$1:$P$28</definedName>
    <definedName name="_xlnm.Print_Area" localSheetId="1">'3JB - 1 Star PDD Comp'!$A$1:$N$31</definedName>
    <definedName name="_xlnm.Print_Area" localSheetId="2">'3JC - 1 Star PDD Comp'!$A$1:$N$31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 i="10" l="1"/>
  <c r="O21" i="10" s="1"/>
  <c r="N16" i="10"/>
  <c r="O16" i="10" s="1"/>
  <c r="O13" i="10"/>
  <c r="N13" i="10"/>
  <c r="N22" i="9"/>
  <c r="O21" i="9" s="1"/>
  <c r="N16" i="9"/>
  <c r="O16" i="9" s="1"/>
  <c r="O13" i="9"/>
  <c r="N13" i="9"/>
  <c r="O24" i="10" l="1"/>
  <c r="O24" i="9"/>
  <c r="L22" i="8" l="1"/>
  <c r="L23" i="8" s="1"/>
  <c r="L27" i="8" s="1"/>
  <c r="L22" i="7"/>
  <c r="L23" i="7" s="1"/>
  <c r="L27" i="7" s="1"/>
  <c r="L16" i="5" l="1"/>
  <c r="L15" i="5"/>
  <c r="L14" i="5"/>
  <c r="L13" i="5"/>
  <c r="L12" i="5"/>
  <c r="N24" i="5" s="1"/>
  <c r="L17" i="5" l="1"/>
  <c r="J26" i="2" l="1"/>
  <c r="H23" i="2"/>
  <c r="J23" i="2" s="1"/>
  <c r="J28" i="2" s="1"/>
  <c r="K30" i="2" s="1"/>
</calcChain>
</file>

<file path=xl/sharedStrings.xml><?xml version="1.0" encoding="utf-8"?>
<sst xmlns="http://schemas.openxmlformats.org/spreadsheetml/2006/main" count="191" uniqueCount="72">
  <si>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</si>
  <si>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</si>
  <si>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</si>
  <si>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</si>
  <si>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</si>
  <si>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</si>
  <si>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</si>
  <si>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</si>
  <si>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</si>
  <si>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</si>
  <si>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</si>
  <si>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</si>
  <si>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</si>
  <si>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</si>
  <si>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</si>
  <si>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</si>
  <si>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</si>
  <si>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</si>
  <si>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</si>
  <si>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</si>
  <si>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</si>
  <si>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</si>
  <si>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</si>
  <si>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</si>
  <si>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</si>
  <si>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</si>
  <si>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</si>
  <si>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</si>
  <si>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</si>
  <si>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</si>
  <si>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1* Preliminary Pas de Deux</t>
  </si>
  <si>
    <t>1* Trot Pas de Deux</t>
  </si>
  <si>
    <t>Record</t>
  </si>
  <si>
    <t>Deductions for Falls</t>
  </si>
  <si>
    <t>Degree of Difficulty</t>
  </si>
  <si>
    <t>No Score</t>
  </si>
  <si>
    <t>Performance Score</t>
  </si>
  <si>
    <t>Deductions</t>
  </si>
  <si>
    <t>Sum of deductions</t>
  </si>
  <si>
    <t xml:space="preserve"> / by elements</t>
  </si>
  <si>
    <t>Score Performance</t>
  </si>
  <si>
    <t>Overall Performance Score</t>
  </si>
  <si>
    <t>Score
0 to 10</t>
  </si>
  <si>
    <t>C1
25%</t>
  </si>
  <si>
    <t>Artistic Score</t>
  </si>
  <si>
    <t>Willingness</t>
  </si>
  <si>
    <t>Balance in Tempo</t>
  </si>
  <si>
    <t>Balance in Circling</t>
  </si>
  <si>
    <t>ARTISTIC</t>
  </si>
  <si>
    <t xml:space="preserve">Consideration of Horse
</t>
  </si>
  <si>
    <t>CoH
20%</t>
  </si>
  <si>
    <r>
      <rPr>
        <b/>
        <sz val="9"/>
        <color indexed="8"/>
        <rFont val="Arial"/>
        <family val="2"/>
      </rPr>
      <t>Variety of Exercises</t>
    </r>
    <r>
      <rPr>
        <b/>
        <sz val="8"/>
        <color indexed="8"/>
        <rFont val="Arial"/>
        <family val="2"/>
      </rPr>
      <t xml:space="preserve">
</t>
    </r>
  </si>
  <si>
    <t xml:space="preserve">Variety of Position
</t>
  </si>
  <si>
    <t>C2
20%</t>
  </si>
  <si>
    <t>C3
20%</t>
  </si>
  <si>
    <r>
      <rPr>
        <b/>
        <sz val="9"/>
        <rFont val="Arial"/>
        <family val="2"/>
      </rPr>
      <t>Music Interpretation</t>
    </r>
    <r>
      <rPr>
        <sz val="8"/>
        <rFont val="Arial"/>
        <family val="2"/>
      </rPr>
      <t xml:space="preserve">
</t>
    </r>
  </si>
  <si>
    <t>C4
15%</t>
  </si>
  <si>
    <t>1* Pas de Deux</t>
  </si>
  <si>
    <t>1* Trot   Pas de Deux</t>
  </si>
  <si>
    <t>Vaulter 1</t>
  </si>
  <si>
    <t>Vaulter 2</t>
  </si>
  <si>
    <t>Basic Seat</t>
  </si>
  <si>
    <t>Flag</t>
  </si>
  <si>
    <t>Stand</t>
  </si>
  <si>
    <t>Swing Forward</t>
  </si>
  <si>
    <t>Half Mill</t>
  </si>
  <si>
    <t>Swing Backward, followed by dismount to inside</t>
  </si>
  <si>
    <t>Sum compulsories:</t>
  </si>
  <si>
    <t xml:space="preserve">/ 12  exercises   </t>
  </si>
  <si>
    <t>Horse</t>
  </si>
  <si>
    <t>Overall Compulsory Score</t>
  </si>
  <si>
    <t xml:space="preserve">Unity of Composition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</si>
</sst>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_-* #,##0.000_-;\-* #,##0.000_-;_-* &quot;-&quot;??_-;_-@_-"/>
    <numFmt numFmtId="170" formatCode="#,##0.0"/>
  </numFmts>
  <fonts count="37"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b/>
      <sz val="8"/>
      <name val="Verdana"/>
      <family val="2"/>
    </font>
    <font>
      <b/>
      <i/>
      <sz val="11"/>
      <color theme="1"/>
      <name val="Verdana"/>
      <family val="2"/>
    </font>
    <font>
      <sz val="11"/>
      <name val="Verdana"/>
      <family val="2"/>
    </font>
    <font>
      <sz val="8"/>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trike/>
      <sz val="11"/>
      <name val="Verdana"/>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6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05">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1" xfId="1" applyFont="1" applyFill="1" applyBorder="1" applyAlignment="1">
      <alignment horizontal="left" vertical="center"/>
    </xf>
    <xf numFmtId="0" fontId="2" fillId="0" borderId="8" xfId="1" applyFont="1" applyBorder="1"/>
    <xf numFmtId="0" fontId="4" fillId="3" borderId="10" xfId="2" applyFont="1" applyFill="1" applyBorder="1" applyAlignment="1">
      <alignment vertical="center"/>
    </xf>
    <xf numFmtId="0" fontId="4" fillId="2" borderId="11" xfId="1" applyFont="1" applyFill="1" applyBorder="1" applyAlignment="1">
      <alignment horizontal="left" vertical="center"/>
    </xf>
    <xf numFmtId="0" fontId="4" fillId="0" borderId="15" xfId="1" applyFont="1" applyBorder="1" applyAlignment="1">
      <alignment horizontal="left" vertical="center"/>
    </xf>
    <xf numFmtId="0" fontId="2" fillId="0" borderId="11" xfId="1" applyFont="1" applyBorder="1"/>
    <xf numFmtId="0" fontId="2" fillId="4" borderId="12" xfId="1" applyFont="1" applyFill="1" applyBorder="1"/>
    <xf numFmtId="0" fontId="4" fillId="3" borderId="16" xfId="1" applyFont="1" applyFill="1" applyBorder="1" applyAlignment="1">
      <alignment vertical="center"/>
    </xf>
    <xf numFmtId="0" fontId="2" fillId="0" borderId="17" xfId="1" applyFont="1" applyBorder="1"/>
    <xf numFmtId="0" fontId="4" fillId="4" borderId="12" xfId="1" applyFont="1" applyFill="1" applyBorder="1" applyAlignment="1">
      <alignment vertical="center"/>
    </xf>
    <xf numFmtId="0" fontId="4" fillId="3" borderId="14" xfId="1" applyFont="1" applyFill="1" applyBorder="1" applyAlignment="1">
      <alignment vertical="center"/>
    </xf>
    <xf numFmtId="0" fontId="4" fillId="0" borderId="18" xfId="1" applyFont="1" applyBorder="1" applyAlignment="1">
      <alignment horizontal="left" vertical="center"/>
    </xf>
    <xf numFmtId="0" fontId="2" fillId="0" borderId="19" xfId="1" applyFont="1" applyBorder="1"/>
    <xf numFmtId="0" fontId="4" fillId="2" borderId="19" xfId="1" applyFont="1" applyFill="1" applyBorder="1" applyAlignment="1">
      <alignment horizontal="left" vertical="center"/>
    </xf>
    <xf numFmtId="0" fontId="2" fillId="4" borderId="20" xfId="1" applyFont="1" applyFill="1" applyBorder="1"/>
    <xf numFmtId="0" fontId="2" fillId="3" borderId="21" xfId="1" applyFont="1" applyFill="1" applyBorder="1"/>
    <xf numFmtId="0" fontId="2" fillId="0" borderId="22" xfId="1" applyFont="1" applyBorder="1"/>
    <xf numFmtId="0" fontId="4" fillId="4" borderId="20" xfId="2" applyFont="1" applyFill="1" applyBorder="1" applyAlignment="1">
      <alignment vertical="center"/>
    </xf>
    <xf numFmtId="0" fontId="9" fillId="3" borderId="23"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0" fontId="15" fillId="4" borderId="0" xfId="1" applyFont="1" applyFill="1" applyAlignment="1">
      <alignment horizontal="left" vertical="center" wrapText="1"/>
    </xf>
    <xf numFmtId="0" fontId="15" fillId="0" borderId="17" xfId="1" applyFont="1" applyBorder="1" applyAlignment="1">
      <alignment horizontal="center" vertical="center" wrapText="1"/>
    </xf>
    <xf numFmtId="165" fontId="16" fillId="5" borderId="37" xfId="1" applyNumberFormat="1" applyFont="1" applyFill="1" applyBorder="1" applyAlignment="1">
      <alignment horizontal="center" vertical="center" wrapText="1"/>
    </xf>
    <xf numFmtId="0" fontId="13" fillId="0" borderId="44" xfId="1" applyFont="1" applyBorder="1" applyAlignment="1">
      <alignment horizontal="center" vertical="center" wrapText="1"/>
    </xf>
    <xf numFmtId="0" fontId="19" fillId="5" borderId="46" xfId="1" applyFont="1" applyFill="1" applyBorder="1" applyAlignment="1">
      <alignment horizontal="center" vertical="center" wrapText="1"/>
    </xf>
    <xf numFmtId="0" fontId="2" fillId="0" borderId="19" xfId="2" applyFont="1" applyBorder="1"/>
    <xf numFmtId="0" fontId="2" fillId="0" borderId="47" xfId="2" applyFont="1" applyBorder="1"/>
    <xf numFmtId="0" fontId="20" fillId="0" borderId="49" xfId="1" applyFont="1" applyBorder="1" applyAlignment="1">
      <alignment horizontal="left" vertical="center" wrapText="1"/>
    </xf>
    <xf numFmtId="0" fontId="20" fillId="0" borderId="47" xfId="1" applyFont="1" applyBorder="1" applyAlignment="1">
      <alignment horizontal="left" vertical="center" wrapText="1"/>
    </xf>
    <xf numFmtId="0" fontId="21" fillId="5" borderId="22" xfId="1" applyFont="1" applyFill="1" applyBorder="1" applyAlignment="1">
      <alignment horizontal="center" vertical="center" wrapText="1"/>
    </xf>
    <xf numFmtId="0" fontId="20" fillId="0" borderId="48" xfId="1" applyFont="1" applyBorder="1" applyAlignment="1">
      <alignment horizontal="left" vertical="center" wrapText="1"/>
    </xf>
    <xf numFmtId="0" fontId="1" fillId="0" borderId="0" xfId="2"/>
    <xf numFmtId="165" fontId="1" fillId="0" borderId="0" xfId="2" applyNumberFormat="1"/>
    <xf numFmtId="165" fontId="5" fillId="0" borderId="45"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2" fillId="0" borderId="0" xfId="2" applyFont="1"/>
    <xf numFmtId="0" fontId="22"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5" fillId="0" borderId="0" xfId="1" applyFont="1" applyAlignment="1">
      <alignment horizontal="center" vertical="center"/>
    </xf>
    <xf numFmtId="0" fontId="4" fillId="0" borderId="13" xfId="2" applyFont="1" applyBorder="1" applyAlignment="1">
      <alignment horizontal="left" vertical="center"/>
    </xf>
    <xf numFmtId="0" fontId="2" fillId="0" borderId="13" xfId="1" applyFont="1" applyBorder="1"/>
    <xf numFmtId="0" fontId="5" fillId="0" borderId="13" xfId="1" applyFont="1" applyBorder="1" applyAlignment="1">
      <alignment horizontal="center" vertical="center"/>
    </xf>
    <xf numFmtId="0" fontId="2" fillId="4" borderId="0" xfId="1" applyFont="1" applyFill="1"/>
    <xf numFmtId="0" fontId="4" fillId="3" borderId="4" xfId="2" applyFont="1" applyFill="1" applyBorder="1" applyAlignment="1">
      <alignment vertical="center"/>
    </xf>
    <xf numFmtId="0" fontId="4" fillId="3" borderId="1" xfId="2" applyFont="1" applyFill="1" applyBorder="1" applyAlignment="1">
      <alignment vertical="center"/>
    </xf>
    <xf numFmtId="0" fontId="4" fillId="0" borderId="0" xfId="1" applyFont="1" applyAlignment="1">
      <alignment horizontal="left" vertical="center"/>
    </xf>
    <xf numFmtId="0" fontId="4" fillId="3" borderId="12" xfId="1" applyFont="1" applyFill="1" applyBorder="1" applyAlignment="1">
      <alignment vertical="center"/>
    </xf>
    <xf numFmtId="0" fontId="4" fillId="3" borderId="20" xfId="2" applyFont="1" applyFill="1" applyBorder="1" applyAlignment="1">
      <alignment vertical="center"/>
    </xf>
    <xf numFmtId="0" fontId="2" fillId="0" borderId="12" xfId="2" applyFont="1" applyBorder="1" applyAlignment="1">
      <alignment vertical="center"/>
    </xf>
    <xf numFmtId="165" fontId="2" fillId="6" borderId="56" xfId="2" applyNumberFormat="1" applyFont="1" applyFill="1" applyBorder="1"/>
    <xf numFmtId="165" fontId="2" fillId="6" borderId="8" xfId="2" applyNumberFormat="1" applyFont="1" applyFill="1" applyBorder="1"/>
    <xf numFmtId="0" fontId="2" fillId="0" borderId="8" xfId="2" applyFont="1" applyBorder="1" applyAlignment="1">
      <alignment horizontal="right"/>
    </xf>
    <xf numFmtId="168" fontId="4" fillId="4" borderId="1" xfId="2" applyNumberFormat="1" applyFont="1" applyFill="1" applyBorder="1" applyAlignment="1">
      <alignment horizontal="center"/>
    </xf>
    <xf numFmtId="0" fontId="2" fillId="0" borderId="9" xfId="2" applyFont="1" applyBorder="1"/>
    <xf numFmtId="0" fontId="24" fillId="0" borderId="0" xfId="0" applyFont="1"/>
    <xf numFmtId="0" fontId="25" fillId="0" borderId="0" xfId="2" applyFont="1"/>
    <xf numFmtId="166" fontId="4" fillId="0" borderId="0" xfId="3" applyNumberFormat="1" applyFont="1" applyBorder="1" applyAlignment="1">
      <alignment horizontal="center" vertical="center"/>
    </xf>
    <xf numFmtId="9" fontId="4" fillId="0" borderId="0" xfId="2" applyNumberFormat="1" applyFont="1" applyAlignment="1">
      <alignment vertical="center"/>
    </xf>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169" fontId="2" fillId="0" borderId="0" xfId="3" applyNumberFormat="1" applyFont="1" applyBorder="1"/>
    <xf numFmtId="1" fontId="2" fillId="6" borderId="17" xfId="3" applyNumberFormat="1" applyFont="1" applyFill="1" applyBorder="1" applyAlignment="1">
      <alignment horizontal="center" vertical="center"/>
    </xf>
    <xf numFmtId="0" fontId="2" fillId="0" borderId="16" xfId="2" applyFont="1" applyBorder="1" applyAlignment="1">
      <alignment vertical="center"/>
    </xf>
    <xf numFmtId="165" fontId="2" fillId="0" borderId="17" xfId="2" applyNumberFormat="1" applyFont="1" applyBorder="1" applyAlignment="1">
      <alignment horizontal="center" vertical="center"/>
    </xf>
    <xf numFmtId="165" fontId="2" fillId="0" borderId="0" xfId="3" applyNumberFormat="1" applyFont="1"/>
    <xf numFmtId="165" fontId="2" fillId="0" borderId="17" xfId="3" applyNumberFormat="1" applyFont="1" applyBorder="1" applyAlignment="1">
      <alignment horizontal="center" vertical="center"/>
    </xf>
    <xf numFmtId="165" fontId="2" fillId="0" borderId="0" xfId="2" applyNumberFormat="1" applyFont="1"/>
    <xf numFmtId="165" fontId="2" fillId="0" borderId="0" xfId="2" applyNumberFormat="1" applyFont="1" applyAlignment="1">
      <alignment horizontal="left"/>
    </xf>
    <xf numFmtId="165" fontId="2" fillId="0" borderId="0" xfId="3" applyNumberFormat="1" applyFont="1" applyBorder="1"/>
    <xf numFmtId="165" fontId="2" fillId="4" borderId="17" xfId="3" applyNumberFormat="1" applyFont="1" applyFill="1" applyBorder="1" applyAlignment="1">
      <alignment horizontal="center" vertical="center"/>
    </xf>
    <xf numFmtId="167" fontId="2" fillId="0" borderId="0" xfId="3" applyNumberFormat="1" applyFont="1" applyBorder="1"/>
    <xf numFmtId="0" fontId="4" fillId="0" borderId="42" xfId="2" applyFont="1" applyBorder="1" applyAlignment="1">
      <alignment vertical="center"/>
    </xf>
    <xf numFmtId="0" fontId="2" fillId="0" borderId="50" xfId="2" applyFont="1" applyBorder="1"/>
    <xf numFmtId="0" fontId="2" fillId="0" borderId="50" xfId="2" applyFont="1" applyBorder="1" applyAlignment="1">
      <alignment vertical="center"/>
    </xf>
    <xf numFmtId="165" fontId="4" fillId="0" borderId="45" xfId="3" applyNumberFormat="1" applyFont="1" applyBorder="1" applyAlignment="1">
      <alignment horizontal="center" vertical="center"/>
    </xf>
    <xf numFmtId="166" fontId="5" fillId="0" borderId="43" xfId="2" applyNumberFormat="1" applyFont="1" applyBorder="1" applyAlignment="1">
      <alignment horizontal="center" vertical="center"/>
    </xf>
    <xf numFmtId="0" fontId="2" fillId="4" borderId="1" xfId="2" applyFont="1" applyFill="1" applyBorder="1"/>
    <xf numFmtId="0" fontId="5" fillId="2" borderId="1" xfId="1" applyFont="1" applyFill="1" applyBorder="1" applyAlignment="1">
      <alignment vertical="center"/>
    </xf>
    <xf numFmtId="0" fontId="5" fillId="0" borderId="13" xfId="1" applyFont="1" applyBorder="1" applyAlignment="1">
      <alignment vertical="center"/>
    </xf>
    <xf numFmtId="0" fontId="26" fillId="0" borderId="46" xfId="2" applyFont="1" applyBorder="1" applyAlignment="1">
      <alignment horizontal="center" wrapText="1"/>
    </xf>
    <xf numFmtId="0" fontId="28" fillId="0" borderId="46" xfId="2" applyFont="1" applyBorder="1" applyAlignment="1">
      <alignment horizontal="center" vertical="center" wrapText="1"/>
    </xf>
    <xf numFmtId="165" fontId="4" fillId="6" borderId="29" xfId="3" applyNumberFormat="1" applyFont="1" applyFill="1" applyBorder="1" applyAlignment="1">
      <alignment horizontal="center" vertical="center"/>
    </xf>
    <xf numFmtId="165" fontId="4" fillId="0" borderId="30" xfId="3" applyNumberFormat="1" applyFont="1" applyBorder="1" applyAlignment="1">
      <alignment horizontal="center" vertical="center" wrapText="1"/>
    </xf>
    <xf numFmtId="165" fontId="4" fillId="6" borderId="58" xfId="3" applyNumberFormat="1" applyFont="1" applyFill="1" applyBorder="1" applyAlignment="1">
      <alignment horizontal="center" vertical="center"/>
    </xf>
    <xf numFmtId="165" fontId="4" fillId="0" borderId="59" xfId="3" applyNumberFormat="1" applyFont="1" applyBorder="1" applyAlignment="1">
      <alignment horizontal="center" vertical="center" wrapText="1"/>
    </xf>
    <xf numFmtId="165" fontId="2" fillId="0" borderId="56" xfId="2" applyNumberFormat="1" applyFont="1" applyBorder="1" applyAlignment="1">
      <alignment horizontal="center" vertical="center"/>
    </xf>
    <xf numFmtId="165" fontId="2" fillId="6" borderId="17" xfId="4" applyNumberFormat="1" applyFont="1" applyFill="1" applyBorder="1" applyAlignment="1">
      <alignment horizontal="center" vertical="center"/>
    </xf>
    <xf numFmtId="0" fontId="5" fillId="0" borderId="42" xfId="2" applyFont="1" applyBorder="1" applyAlignment="1">
      <alignment vertical="center"/>
    </xf>
    <xf numFmtId="0" fontId="5" fillId="0" borderId="50" xfId="2" applyFont="1" applyBorder="1" applyAlignment="1">
      <alignment vertical="center"/>
    </xf>
    <xf numFmtId="0" fontId="2" fillId="0" borderId="0" xfId="2" applyFont="1" applyAlignment="1">
      <alignment horizontal="left" vertical="center"/>
    </xf>
    <xf numFmtId="165" fontId="29" fillId="0" borderId="40" xfId="3" applyNumberFormat="1" applyFont="1" applyFill="1" applyBorder="1" applyAlignment="1">
      <alignment horizontal="center" vertical="center"/>
    </xf>
    <xf numFmtId="0" fontId="19" fillId="0" borderId="20" xfId="1" applyFont="1" applyBorder="1" applyAlignment="1">
      <alignment vertical="center" wrapText="1"/>
    </xf>
    <xf numFmtId="165" fontId="29" fillId="6" borderId="45" xfId="3" applyNumberFormat="1" applyFont="1" applyFill="1" applyBorder="1" applyAlignment="1">
      <alignment horizontal="center" vertical="center"/>
    </xf>
    <xf numFmtId="166" fontId="29" fillId="0" borderId="27" xfId="3" applyNumberFormat="1" applyFont="1" applyBorder="1" applyAlignment="1">
      <alignment horizontal="center" vertical="center" wrapText="1"/>
    </xf>
    <xf numFmtId="165" fontId="29" fillId="0" borderId="39" xfId="3" applyNumberFormat="1" applyFont="1" applyBorder="1" applyAlignment="1">
      <alignment horizontal="center" vertical="center" wrapText="1"/>
    </xf>
    <xf numFmtId="165" fontId="30" fillId="0" borderId="45" xfId="2" applyNumberFormat="1" applyFont="1" applyBorder="1" applyAlignment="1">
      <alignment horizontal="center" vertical="center"/>
    </xf>
    <xf numFmtId="9" fontId="27" fillId="0" borderId="0" xfId="2" applyNumberFormat="1" applyFont="1" applyAlignment="1">
      <alignment horizontal="center" textRotation="90" wrapText="1"/>
    </xf>
    <xf numFmtId="0" fontId="2" fillId="0" borderId="13" xfId="2" applyFont="1" applyBorder="1"/>
    <xf numFmtId="0" fontId="13" fillId="0" borderId="60" xfId="2" applyFont="1" applyBorder="1" applyAlignment="1">
      <alignment horizontal="center" vertical="center" wrapText="1"/>
    </xf>
    <xf numFmtId="0" fontId="13" fillId="0" borderId="17" xfId="2" applyFont="1" applyBorder="1" applyAlignment="1">
      <alignment horizontal="center" vertical="center" wrapText="1"/>
    </xf>
    <xf numFmtId="165" fontId="4" fillId="6"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0" fontId="28" fillId="0" borderId="56" xfId="2" applyFont="1" applyBorder="1" applyAlignment="1">
      <alignment horizontal="center" vertical="center" wrapText="1"/>
    </xf>
    <xf numFmtId="165" fontId="4" fillId="6" borderId="34" xfId="3" applyNumberFormat="1" applyFont="1" applyFill="1" applyBorder="1" applyAlignment="1">
      <alignment horizontal="center" vertical="center"/>
    </xf>
    <xf numFmtId="165" fontId="4" fillId="0" borderId="35" xfId="3" applyNumberFormat="1" applyFont="1" applyBorder="1" applyAlignment="1">
      <alignment horizontal="center" vertical="center" wrapText="1"/>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25" fillId="0" borderId="0" xfId="1" applyFont="1"/>
    <xf numFmtId="0" fontId="36" fillId="0" borderId="0" xfId="1" applyFont="1" applyAlignment="1">
      <alignment horizontal="right" vertical="center"/>
    </xf>
    <xf numFmtId="0" fontId="25" fillId="0" borderId="0" xfId="1" applyFont="1" applyAlignment="1">
      <alignment horizontal="right" vertical="center"/>
    </xf>
    <xf numFmtId="168" fontId="5" fillId="4" borderId="0" xfId="1" applyNumberFormat="1" applyFont="1" applyFill="1" applyAlignment="1">
      <alignment horizontal="center" vertical="center"/>
    </xf>
    <xf numFmtId="0" fontId="2" fillId="4" borderId="1" xfId="2" applyFont="1" applyFill="1" applyBorder="1" applyAlignment="1">
      <alignment horizontal="left"/>
    </xf>
    <xf numFmtId="0" fontId="3" fillId="0" borderId="0" xfId="2" applyFont="1" applyAlignment="1">
      <alignment vertical="center"/>
    </xf>
    <xf numFmtId="0" fontId="2" fillId="4" borderId="0" xfId="1" applyFont="1" applyFill="1" applyAlignment="1">
      <alignment horizontal="center"/>
    </xf>
    <xf numFmtId="167" fontId="2" fillId="4" borderId="0" xfId="3" applyNumberFormat="1" applyFont="1" applyFill="1" applyBorder="1" applyAlignment="1"/>
    <xf numFmtId="0" fontId="4" fillId="0" borderId="0" xfId="1" applyFont="1" applyAlignment="1">
      <alignment horizontal="center"/>
    </xf>
    <xf numFmtId="0" fontId="2" fillId="0" borderId="12" xfId="1" applyFont="1" applyBorder="1" applyAlignment="1">
      <alignment horizontal="left" vertical="center"/>
    </xf>
    <xf numFmtId="170" fontId="2" fillId="0" borderId="17" xfId="1" applyNumberFormat="1" applyFont="1" applyBorder="1" applyAlignment="1">
      <alignment horizontal="center" vertical="center"/>
    </xf>
    <xf numFmtId="0" fontId="2" fillId="0" borderId="11" xfId="1" applyFont="1" applyBorder="1" applyAlignment="1">
      <alignment horizontal="left" vertical="center"/>
    </xf>
    <xf numFmtId="170" fontId="2" fillId="6" borderId="17" xfId="1" applyNumberFormat="1" applyFont="1" applyFill="1" applyBorder="1" applyAlignment="1">
      <alignment horizontal="center" vertical="center"/>
    </xf>
    <xf numFmtId="170" fontId="2" fillId="0" borderId="11" xfId="1" applyNumberFormat="1" applyFont="1" applyBorder="1" applyAlignment="1">
      <alignment horizontal="left" vertical="center"/>
    </xf>
    <xf numFmtId="170" fontId="2" fillId="0" borderId="16" xfId="1" applyNumberFormat="1" applyFont="1" applyBorder="1" applyAlignment="1">
      <alignment horizontal="left" vertical="center"/>
    </xf>
    <xf numFmtId="170" fontId="2" fillId="0" borderId="0" xfId="1" applyNumberFormat="1" applyFont="1" applyAlignment="1">
      <alignment horizontal="center" vertical="center"/>
    </xf>
    <xf numFmtId="0" fontId="2" fillId="0" borderId="0" xfId="1" applyFont="1" applyAlignment="1">
      <alignment horizontal="right"/>
    </xf>
    <xf numFmtId="170" fontId="2" fillId="0" borderId="0" xfId="1" applyNumberFormat="1" applyFont="1" applyAlignment="1">
      <alignment horizontal="center"/>
    </xf>
    <xf numFmtId="9" fontId="2" fillId="0" borderId="0" xfId="1" applyNumberFormat="1" applyFont="1" applyAlignment="1">
      <alignment horizontal="center"/>
    </xf>
    <xf numFmtId="0" fontId="2" fillId="4" borderId="0" xfId="1" applyFont="1" applyFill="1" applyAlignment="1">
      <alignment horizontal="right"/>
    </xf>
    <xf numFmtId="170" fontId="2" fillId="0" borderId="17" xfId="1" applyNumberFormat="1" applyFont="1" applyBorder="1" applyAlignment="1">
      <alignment horizontal="center"/>
    </xf>
    <xf numFmtId="0" fontId="2" fillId="0" borderId="0" xfId="1" applyFont="1" applyAlignment="1">
      <alignment horizontal="center"/>
    </xf>
    <xf numFmtId="0" fontId="4" fillId="0" borderId="44" xfId="1" applyFont="1" applyBorder="1" applyAlignment="1">
      <alignment horizontal="center" vertical="center"/>
    </xf>
    <xf numFmtId="170" fontId="4" fillId="6" borderId="45" xfId="1" applyNumberFormat="1" applyFont="1" applyFill="1" applyBorder="1" applyAlignment="1">
      <alignment horizontal="center" vertical="center"/>
    </xf>
    <xf numFmtId="0" fontId="4" fillId="0" borderId="0" xfId="1" applyFont="1" applyAlignment="1">
      <alignment horizontal="right"/>
    </xf>
    <xf numFmtId="168" fontId="2" fillId="4" borderId="0" xfId="1" applyNumberFormat="1" applyFont="1" applyFill="1" applyAlignment="1">
      <alignment horizontal="center"/>
    </xf>
    <xf numFmtId="168" fontId="5" fillId="4" borderId="43" xfId="1" applyNumberFormat="1" applyFont="1" applyFill="1" applyBorder="1" applyAlignment="1">
      <alignment horizontal="center" vertical="center"/>
    </xf>
    <xf numFmtId="0" fontId="4" fillId="0" borderId="0" xfId="1" applyFont="1" applyAlignment="1">
      <alignment horizontal="left"/>
    </xf>
    <xf numFmtId="0" fontId="22" fillId="0" borderId="0" xfId="1" applyFont="1"/>
    <xf numFmtId="0" fontId="22" fillId="0" borderId="0" xfId="1" applyFont="1" applyAlignment="1">
      <alignment horizontal="right"/>
    </xf>
    <xf numFmtId="168" fontId="4" fillId="4" borderId="0" xfId="1" applyNumberFormat="1" applyFont="1" applyFill="1" applyAlignment="1">
      <alignment horizontal="center"/>
    </xf>
    <xf numFmtId="0" fontId="5" fillId="0" borderId="42" xfId="2" applyFont="1" applyBorder="1" applyAlignment="1">
      <alignment horizontal="center" vertical="center"/>
    </xf>
    <xf numFmtId="0" fontId="5" fillId="0" borderId="50" xfId="2" applyFont="1" applyBorder="1" applyAlignment="1">
      <alignment horizontal="center" vertical="center"/>
    </xf>
    <xf numFmtId="0" fontId="5" fillId="0" borderId="51" xfId="2" applyFont="1" applyBorder="1" applyAlignment="1">
      <alignment horizontal="center" vertical="center"/>
    </xf>
    <xf numFmtId="0" fontId="17" fillId="0" borderId="49" xfId="1" applyFont="1" applyBorder="1" applyAlignment="1">
      <alignment horizontal="center" vertical="center" wrapText="1"/>
    </xf>
    <xf numFmtId="0" fontId="17" fillId="0" borderId="39" xfId="1" applyFont="1" applyBorder="1" applyAlignment="1">
      <alignment horizontal="center" vertical="center" wrapText="1"/>
    </xf>
    <xf numFmtId="0" fontId="18" fillId="0" borderId="20" xfId="1" applyFont="1" applyBorder="1" applyAlignment="1">
      <alignment horizontal="left" vertical="center" wrapText="1"/>
    </xf>
    <xf numFmtId="0" fontId="18" fillId="0" borderId="19" xfId="1" applyFont="1" applyBorder="1" applyAlignment="1">
      <alignment horizontal="left" vertical="center" wrapText="1"/>
    </xf>
    <xf numFmtId="0" fontId="4" fillId="0" borderId="28" xfId="2" applyFont="1" applyBorder="1" applyAlignment="1">
      <alignment horizontal="center" vertical="center" textRotation="90" wrapText="1"/>
    </xf>
    <xf numFmtId="0" fontId="4" fillId="0" borderId="38"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42" xfId="1" applyFont="1" applyBorder="1" applyAlignment="1">
      <alignment horizontal="center" vertical="center" wrapText="1"/>
    </xf>
    <xf numFmtId="0" fontId="12" fillId="0" borderId="43" xfId="1" applyFont="1" applyBorder="1" applyAlignment="1">
      <alignment horizontal="center" vertical="center" wrapText="1"/>
    </xf>
    <xf numFmtId="0" fontId="20" fillId="0" borderId="49" xfId="1" applyFont="1" applyBorder="1" applyAlignment="1">
      <alignment horizontal="left" vertical="center" wrapText="1"/>
    </xf>
    <xf numFmtId="0" fontId="20" fillId="0" borderId="47" xfId="1" applyFont="1" applyBorder="1" applyAlignment="1">
      <alignment horizontal="left" vertical="center" wrapText="1"/>
    </xf>
    <xf numFmtId="0" fontId="4" fillId="0" borderId="24" xfId="2" applyFont="1" applyBorder="1" applyAlignment="1">
      <alignment horizontal="center" vertical="center" textRotation="90" wrapText="1"/>
    </xf>
    <xf numFmtId="0" fontId="4" fillId="0" borderId="31" xfId="2" applyFont="1" applyBorder="1" applyAlignment="1">
      <alignment horizontal="center" vertical="center" textRotation="90" wrapText="1"/>
    </xf>
    <xf numFmtId="0" fontId="4" fillId="0" borderId="36" xfId="2" applyFont="1" applyBorder="1" applyAlignment="1">
      <alignment horizontal="center" vertical="center" textRotation="90" wrapText="1"/>
    </xf>
    <xf numFmtId="0" fontId="17" fillId="0" borderId="4" xfId="1" applyFont="1" applyBorder="1" applyAlignment="1">
      <alignment horizontal="left" vertical="center" wrapText="1"/>
    </xf>
    <xf numFmtId="0" fontId="17" fillId="0" borderId="3" xfId="1" applyFont="1" applyBorder="1" applyAlignment="1">
      <alignment horizontal="left" vertical="center" wrapText="1"/>
    </xf>
    <xf numFmtId="0" fontId="12" fillId="0" borderId="28"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39" xfId="1" applyFont="1" applyBorder="1" applyAlignment="1">
      <alignment horizontal="center" vertical="center" wrapText="1"/>
    </xf>
    <xf numFmtId="0" fontId="13" fillId="0" borderId="60"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22" xfId="1" applyFont="1" applyBorder="1" applyAlignment="1">
      <alignment horizontal="center" vertical="center" wrapText="1"/>
    </xf>
    <xf numFmtId="165" fontId="14" fillId="0" borderId="29" xfId="3" applyNumberFormat="1" applyFont="1" applyFill="1" applyBorder="1" applyAlignment="1">
      <alignment horizontal="center" vertical="center"/>
    </xf>
    <xf numFmtId="165" fontId="14" fillId="0" borderId="34" xfId="3" applyNumberFormat="1" applyFont="1" applyFill="1" applyBorder="1" applyAlignment="1">
      <alignment horizontal="center" vertical="center"/>
    </xf>
    <xf numFmtId="165" fontId="14" fillId="0" borderId="40" xfId="3" applyNumberFormat="1" applyFont="1" applyFill="1" applyBorder="1" applyAlignment="1">
      <alignment horizontal="center" vertical="center"/>
    </xf>
    <xf numFmtId="166" fontId="29" fillId="0" borderId="30" xfId="3" applyNumberFormat="1" applyFont="1" applyBorder="1" applyAlignment="1">
      <alignment horizontal="center" vertical="center" wrapText="1"/>
    </xf>
    <xf numFmtId="166" fontId="29" fillId="0" borderId="35" xfId="3" applyNumberFormat="1" applyFont="1" applyBorder="1" applyAlignment="1">
      <alignment horizontal="center" vertical="center" wrapText="1"/>
    </xf>
    <xf numFmtId="166" fontId="29" fillId="0" borderId="41" xfId="3" applyNumberFormat="1" applyFont="1" applyBorder="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6"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61" xfId="1" applyFont="1" applyBorder="1" applyAlignment="1">
      <alignment horizontal="center" vertical="center" wrapText="1"/>
    </xf>
    <xf numFmtId="0" fontId="10" fillId="0" borderId="25" xfId="1" applyFont="1" applyBorder="1" applyAlignment="1">
      <alignment horizontal="left" vertical="center" wrapText="1"/>
    </xf>
    <xf numFmtId="0" fontId="10" fillId="0" borderId="26" xfId="1" applyFont="1" applyBorder="1" applyAlignment="1">
      <alignment horizontal="left" vertical="center" wrapText="1"/>
    </xf>
    <xf numFmtId="0" fontId="10" fillId="0" borderId="27" xfId="1" applyFont="1" applyBorder="1" applyAlignment="1">
      <alignment horizontal="left" vertical="center" wrapText="1"/>
    </xf>
    <xf numFmtId="0" fontId="13" fillId="0" borderId="24"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6" xfId="1" applyFont="1" applyBorder="1" applyAlignment="1">
      <alignment horizontal="center" vertical="center" wrapText="1"/>
    </xf>
    <xf numFmtId="165" fontId="29" fillId="0" borderId="29" xfId="3" applyNumberFormat="1" applyFont="1" applyFill="1" applyBorder="1" applyAlignment="1">
      <alignment horizontal="center" vertical="center"/>
    </xf>
    <xf numFmtId="165" fontId="29" fillId="0" borderId="34" xfId="3" applyNumberFormat="1" applyFont="1" applyFill="1" applyBorder="1" applyAlignment="1">
      <alignment horizontal="center" vertical="center"/>
    </xf>
    <xf numFmtId="165" fontId="29" fillId="0" borderId="40" xfId="3" applyNumberFormat="1" applyFont="1" applyFill="1" applyBorder="1" applyAlignment="1">
      <alignment horizontal="center" vertical="center"/>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12" xfId="1" applyFont="1" applyFill="1" applyBorder="1" applyAlignment="1">
      <alignment horizontal="center"/>
    </xf>
    <xf numFmtId="0" fontId="2" fillId="4" borderId="11" xfId="1" applyFont="1" applyFill="1" applyBorder="1" applyAlignment="1">
      <alignment horizontal="center"/>
    </xf>
    <xf numFmtId="0" fontId="2" fillId="4" borderId="13" xfId="1" applyFont="1" applyFill="1" applyBorder="1" applyAlignment="1">
      <alignment horizontal="center"/>
    </xf>
    <xf numFmtId="0" fontId="2" fillId="4" borderId="14" xfId="1" applyFont="1" applyFill="1" applyBorder="1" applyAlignment="1">
      <alignment horizontal="center"/>
    </xf>
    <xf numFmtId="0" fontId="2" fillId="0" borderId="20" xfId="2" applyFont="1" applyBorder="1" applyAlignment="1">
      <alignment horizontal="center"/>
    </xf>
    <xf numFmtId="0" fontId="2" fillId="0" borderId="21" xfId="2" applyFont="1" applyBorder="1" applyAlignment="1">
      <alignment horizontal="center"/>
    </xf>
    <xf numFmtId="0" fontId="2" fillId="0" borderId="19" xfId="2" applyFont="1" applyBorder="1" applyAlignment="1">
      <alignment horizontal="center"/>
    </xf>
    <xf numFmtId="0" fontId="2" fillId="6" borderId="1" xfId="2" applyFont="1" applyFill="1" applyBorder="1" applyAlignment="1">
      <alignment horizontal="center"/>
    </xf>
    <xf numFmtId="170" fontId="2" fillId="0" borderId="12" xfId="1" applyNumberFormat="1" applyFont="1"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2" fillId="0" borderId="12" xfId="1" applyFont="1" applyBorder="1" applyAlignment="1">
      <alignment horizontal="left" vertical="center"/>
    </xf>
    <xf numFmtId="0" fontId="2" fillId="0" borderId="11" xfId="1" applyFont="1"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2" fillId="0" borderId="12" xfId="1" applyFont="1" applyBorder="1" applyAlignment="1">
      <alignment horizontal="left" vertical="center" wrapText="1" shrinkToFit="1"/>
    </xf>
    <xf numFmtId="0" fontId="2" fillId="0" borderId="11" xfId="1" applyFont="1" applyBorder="1" applyAlignment="1">
      <alignment horizontal="left" vertical="center" shrinkToFit="1"/>
    </xf>
    <xf numFmtId="0" fontId="2" fillId="0" borderId="16" xfId="1" applyFont="1" applyBorder="1" applyAlignment="1">
      <alignment horizontal="left" vertical="center" shrinkToFit="1"/>
    </xf>
    <xf numFmtId="0" fontId="5" fillId="0" borderId="42" xfId="1" applyFont="1" applyBorder="1" applyAlignment="1">
      <alignment horizontal="center" vertical="center"/>
    </xf>
    <xf numFmtId="0" fontId="5" fillId="0" borderId="50" xfId="1" applyFont="1" applyBorder="1" applyAlignment="1">
      <alignment horizontal="center" vertical="center"/>
    </xf>
    <xf numFmtId="0" fontId="5" fillId="0" borderId="43" xfId="1" applyFont="1" applyBorder="1" applyAlignment="1">
      <alignment horizontal="center" vertical="center"/>
    </xf>
    <xf numFmtId="0" fontId="4" fillId="0" borderId="0" xfId="2" applyFont="1" applyAlignment="1">
      <alignment horizontal="center" vertical="center"/>
    </xf>
    <xf numFmtId="170" fontId="2" fillId="0" borderId="12" xfId="1" applyNumberFormat="1" applyFont="1" applyBorder="1" applyAlignment="1">
      <alignment horizontal="left" vertical="center"/>
    </xf>
    <xf numFmtId="0" fontId="5" fillId="0" borderId="42" xfId="2" applyFont="1" applyBorder="1" applyAlignment="1">
      <alignment horizontal="left" vertical="center"/>
    </xf>
    <xf numFmtId="0" fontId="5" fillId="0" borderId="50" xfId="2" applyFont="1" applyBorder="1" applyAlignment="1">
      <alignment horizontal="left" vertical="center"/>
    </xf>
    <xf numFmtId="0" fontId="5" fillId="0" borderId="43" xfId="2" applyFont="1" applyBorder="1" applyAlignment="1">
      <alignment horizontal="left" vertical="center"/>
    </xf>
    <xf numFmtId="0" fontId="23" fillId="8" borderId="52" xfId="2" applyFont="1" applyFill="1" applyBorder="1" applyAlignment="1">
      <alignment horizontal="left" vertical="top"/>
    </xf>
    <xf numFmtId="0" fontId="23" fillId="8" borderId="54" xfId="2" applyFont="1" applyFill="1" applyBorder="1" applyAlignment="1">
      <alignment horizontal="left" vertical="top"/>
    </xf>
    <xf numFmtId="0" fontId="23" fillId="8" borderId="8" xfId="2" applyFont="1" applyFill="1" applyBorder="1" applyAlignment="1">
      <alignment horizontal="left" vertical="top"/>
    </xf>
    <xf numFmtId="0" fontId="2" fillId="0" borderId="52" xfId="2" applyFont="1" applyBorder="1" applyAlignment="1">
      <alignment horizontal="left" vertical="top" wrapText="1"/>
    </xf>
    <xf numFmtId="0" fontId="2" fillId="0" borderId="13" xfId="2" applyFont="1" applyBorder="1" applyAlignment="1">
      <alignment horizontal="left" vertical="top" wrapText="1"/>
    </xf>
    <xf numFmtId="0" fontId="2" fillId="0" borderId="53" xfId="2" applyFont="1" applyBorder="1" applyAlignment="1">
      <alignment horizontal="left" vertical="top" wrapText="1"/>
    </xf>
    <xf numFmtId="0" fontId="2" fillId="0" borderId="54" xfId="2" applyFont="1" applyBorder="1" applyAlignment="1">
      <alignment horizontal="left" vertical="top" wrapText="1"/>
    </xf>
    <xf numFmtId="0" fontId="2" fillId="0" borderId="0" xfId="2" applyFont="1" applyAlignment="1">
      <alignment horizontal="left" vertical="top" wrapText="1"/>
    </xf>
    <xf numFmtId="0" fontId="2" fillId="0" borderId="55" xfId="2" applyFont="1" applyBorder="1" applyAlignment="1">
      <alignment horizontal="left" vertical="top" wrapText="1"/>
    </xf>
    <xf numFmtId="0" fontId="2" fillId="0" borderId="8" xfId="2" applyFont="1" applyBorder="1" applyAlignment="1">
      <alignment horizontal="left" vertical="top" wrapText="1"/>
    </xf>
    <xf numFmtId="0" fontId="2" fillId="0" borderId="1" xfId="2" applyFont="1" applyBorder="1" applyAlignment="1">
      <alignment horizontal="left" vertical="top" wrapText="1"/>
    </xf>
    <xf numFmtId="0" fontId="4" fillId="4" borderId="12" xfId="1" applyFont="1" applyFill="1" applyBorder="1" applyAlignment="1">
      <alignment horizontal="center" vertical="center"/>
    </xf>
    <xf numFmtId="0" fontId="4" fillId="4" borderId="16" xfId="1" applyFont="1" applyFill="1" applyBorder="1" applyAlignment="1">
      <alignment horizontal="center" vertical="center"/>
    </xf>
    <xf numFmtId="0" fontId="2" fillId="0" borderId="0" xfId="2" applyFont="1" applyAlignment="1">
      <alignment horizontal="left" vertical="center"/>
    </xf>
    <xf numFmtId="0" fontId="2" fillId="0" borderId="55" xfId="2" applyFont="1" applyBorder="1" applyAlignment="1">
      <alignment horizontal="left" vertical="center"/>
    </xf>
    <xf numFmtId="0" fontId="26" fillId="0" borderId="12" xfId="1" applyFont="1" applyBorder="1" applyAlignment="1">
      <alignment horizontal="left" vertical="center"/>
    </xf>
    <xf numFmtId="0" fontId="26" fillId="0" borderId="11" xfId="1" applyFont="1" applyBorder="1" applyAlignment="1">
      <alignment horizontal="left" vertical="center"/>
    </xf>
    <xf numFmtId="0" fontId="26" fillId="0" borderId="16" xfId="1" applyFont="1" applyBorder="1" applyAlignment="1">
      <alignment horizontal="left" vertical="center"/>
    </xf>
    <xf numFmtId="0" fontId="5" fillId="0" borderId="0" xfId="2" applyFont="1" applyAlignment="1">
      <alignment horizontal="left" vertical="center"/>
    </xf>
    <xf numFmtId="0" fontId="5" fillId="0" borderId="0" xfId="1" applyFont="1" applyAlignment="1">
      <alignment horizontal="center" vertical="center"/>
    </xf>
    <xf numFmtId="0" fontId="5" fillId="0" borderId="13" xfId="1" applyFont="1" applyBorder="1" applyAlignment="1">
      <alignment horizontal="left" vertical="center"/>
    </xf>
    <xf numFmtId="0" fontId="5" fillId="0" borderId="0" xfId="2" applyFont="1" applyAlignment="1">
      <alignment horizontal="center" vertical="center"/>
    </xf>
    <xf numFmtId="0" fontId="27" fillId="0" borderId="0" xfId="2" applyFont="1" applyAlignment="1">
      <alignment horizontal="center" vertical="center" textRotation="90" wrapText="1"/>
    </xf>
    <xf numFmtId="0" fontId="33" fillId="0" borderId="67" xfId="2" applyFont="1" applyBorder="1" applyAlignment="1">
      <alignment horizontal="left" wrapText="1"/>
    </xf>
    <xf numFmtId="0" fontId="34" fillId="0" borderId="56" xfId="2" applyFont="1" applyBorder="1" applyAlignment="1">
      <alignment horizontal="left" wrapText="1"/>
    </xf>
    <xf numFmtId="0" fontId="35" fillId="0" borderId="57" xfId="2" applyFont="1" applyBorder="1" applyAlignment="1">
      <alignment horizontal="left" wrapText="1"/>
    </xf>
    <xf numFmtId="0" fontId="34" fillId="0" borderId="46" xfId="2" applyFont="1" applyBorder="1" applyAlignment="1">
      <alignment horizontal="left" wrapText="1"/>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6" xfId="2" applyFont="1" applyBorder="1" applyAlignment="1">
      <alignment horizontal="left" vertical="center"/>
    </xf>
    <xf numFmtId="0" fontId="15" fillId="0" borderId="28" xfId="2" applyFont="1" applyBorder="1" applyAlignment="1">
      <alignment horizontal="left" wrapText="1"/>
    </xf>
    <xf numFmtId="0" fontId="15" fillId="0" borderId="26" xfId="2" applyFont="1" applyBorder="1" applyAlignment="1">
      <alignment horizontal="left" wrapText="1"/>
    </xf>
    <xf numFmtId="0" fontId="15" fillId="0" borderId="63" xfId="2" applyFont="1" applyBorder="1" applyAlignment="1">
      <alignment horizontal="left" wrapText="1"/>
    </xf>
    <xf numFmtId="0" fontId="15" fillId="0" borderId="15" xfId="2" applyFont="1" applyBorder="1" applyAlignment="1">
      <alignment horizontal="left" wrapText="1"/>
    </xf>
    <xf numFmtId="0" fontId="15" fillId="0" borderId="11" xfId="2" applyFont="1" applyBorder="1" applyAlignment="1">
      <alignment horizontal="left" wrapText="1"/>
    </xf>
    <xf numFmtId="0" fontId="15" fillId="0" borderId="16" xfId="2" applyFont="1" applyBorder="1" applyAlignment="1">
      <alignment horizontal="left" wrapText="1"/>
    </xf>
    <xf numFmtId="0" fontId="31" fillId="0" borderId="66" xfId="2" applyFont="1" applyBorder="1" applyAlignment="1">
      <alignment horizontal="left" wrapText="1"/>
    </xf>
    <xf numFmtId="0" fontId="32" fillId="0" borderId="17" xfId="2" applyFont="1" applyBorder="1" applyAlignment="1">
      <alignment horizontal="left" wrapText="1"/>
    </xf>
    <xf numFmtId="165" fontId="11" fillId="5" borderId="20" xfId="1" applyNumberFormat="1" applyFont="1" applyFill="1" applyBorder="1" applyAlignment="1">
      <alignment vertical="center" wrapText="1"/>
    </xf>
    <xf numFmtId="165" fontId="11" fillId="5" borderId="21" xfId="1" applyNumberFormat="1" applyFont="1" applyFill="1" applyBorder="1" applyAlignment="1">
      <alignment vertical="center" wrapText="1"/>
    </xf>
    <xf numFmtId="165" fontId="11" fillId="5" borderId="20" xfId="1" applyNumberFormat="1" applyFont="1" applyFill="1" applyBorder="1" applyAlignment="1">
      <alignment horizontal="center" vertical="center" wrapText="1"/>
    </xf>
    <xf numFmtId="165" fontId="11" fillId="5" borderId="21" xfId="1" applyNumberFormat="1" applyFont="1" applyFill="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27"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3" xfId="1" applyFont="1" applyBorder="1" applyAlignment="1">
      <alignment horizontal="center" vertical="center" wrapText="1"/>
    </xf>
  </cellXfs>
  <cellStyles count="5">
    <cellStyle name="Comma 2" xfId="3" xr:uid="{C9EDF2B9-3E92-4FF7-8D72-714A5DBE1876}"/>
    <cellStyle name="Dezimal 2 2" xfId="4" xr:uid="{4014275F-16E1-4B33-A6EE-9D8E28A3B404}"/>
    <cellStyle name="Normal" xfId="0" builtinId="0"/>
    <cellStyle name="Normal 2" xfId="1" xr:uid="{8B9CC311-A986-44F5-B1B4-8641522FB522}"/>
    <cellStyle name="Standard 2" xfId="2" xr:uid="{DDD62049-0524-4210-93CA-31682EF12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9BD16373-53A1-9941-90B8-6E3E24C0729C}"/>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xdr:colOff>
      <xdr:row>30</xdr:row>
      <xdr:rowOff>9526</xdr:rowOff>
    </xdr:from>
    <xdr:to>
      <xdr:col>13</xdr:col>
      <xdr:colOff>223837</xdr:colOff>
      <xdr:row>30</xdr:row>
      <xdr:rowOff>212726</xdr:rowOff>
    </xdr:to>
    <xdr:sp macro="" textlink="">
      <xdr:nvSpPr>
        <xdr:cNvPr id="2" name="TextBox 1">
          <a:extLst>
            <a:ext uri="{FF2B5EF4-FFF2-40B4-BE49-F238E27FC236}">
              <a16:creationId xmlns:a16="http://schemas.microsoft.com/office/drawing/2014/main" id="{FDA2456B-39C4-0940-92C0-CB246664E5C9}"/>
            </a:ext>
          </a:extLst>
        </xdr:cNvPr>
        <xdr:cNvSpPr txBox="1"/>
      </xdr:nvSpPr>
      <xdr:spPr>
        <a:xfrm>
          <a:off x="5899150" y="7972426"/>
          <a:ext cx="890587"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12/29/23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30</xdr:row>
      <xdr:rowOff>9526</xdr:rowOff>
    </xdr:from>
    <xdr:to>
      <xdr:col>13</xdr:col>
      <xdr:colOff>223837</xdr:colOff>
      <xdr:row>30</xdr:row>
      <xdr:rowOff>212726</xdr:rowOff>
    </xdr:to>
    <xdr:sp macro="" textlink="">
      <xdr:nvSpPr>
        <xdr:cNvPr id="2" name="TextBox 1">
          <a:extLst>
            <a:ext uri="{FF2B5EF4-FFF2-40B4-BE49-F238E27FC236}">
              <a16:creationId xmlns:a16="http://schemas.microsoft.com/office/drawing/2014/main" id="{6FA00BA4-0B20-DA45-89E6-CB9325EAECEC}"/>
            </a:ext>
          </a:extLst>
        </xdr:cNvPr>
        <xdr:cNvSpPr txBox="1"/>
      </xdr:nvSpPr>
      <xdr:spPr>
        <a:xfrm>
          <a:off x="5899150" y="7972426"/>
          <a:ext cx="890587"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12/29/23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66468111-D696-5C41-9F0A-DC27091C3B3E}"/>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73025</xdr:colOff>
      <xdr:row>33</xdr:row>
      <xdr:rowOff>38099</xdr:rowOff>
    </xdr:from>
    <xdr:to>
      <xdr:col>12</xdr:col>
      <xdr:colOff>187324</xdr:colOff>
      <xdr:row>33</xdr:row>
      <xdr:rowOff>195262</xdr:rowOff>
    </xdr:to>
    <xdr:sp macro="" textlink="">
      <xdr:nvSpPr>
        <xdr:cNvPr id="2" name="TextBox 1">
          <a:extLst>
            <a:ext uri="{FF2B5EF4-FFF2-40B4-BE49-F238E27FC236}">
              <a16:creationId xmlns:a16="http://schemas.microsoft.com/office/drawing/2014/main" id="{74A8E658-CF2A-47C4-824F-53E50B7FEFCC}"/>
            </a:ext>
          </a:extLst>
        </xdr:cNvPr>
        <xdr:cNvSpPr txBox="1"/>
      </xdr:nvSpPr>
      <xdr:spPr>
        <a:xfrm>
          <a:off x="5573713" y="8372474"/>
          <a:ext cx="519111"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23813</xdr:colOff>
      <xdr:row>28</xdr:row>
      <xdr:rowOff>42863</xdr:rowOff>
    </xdr:from>
    <xdr:to>
      <xdr:col>15</xdr:col>
      <xdr:colOff>569912</xdr:colOff>
      <xdr:row>28</xdr:row>
      <xdr:rowOff>200026</xdr:rowOff>
    </xdr:to>
    <xdr:sp macro="" textlink="">
      <xdr:nvSpPr>
        <xdr:cNvPr id="2" name="TextBox 1">
          <a:extLst>
            <a:ext uri="{FF2B5EF4-FFF2-40B4-BE49-F238E27FC236}">
              <a16:creationId xmlns:a16="http://schemas.microsoft.com/office/drawing/2014/main" id="{A8AACB1C-A845-254D-98F4-9C84029B7AFD}"/>
            </a:ext>
          </a:extLst>
        </xdr:cNvPr>
        <xdr:cNvSpPr txBox="1"/>
      </xdr:nvSpPr>
      <xdr:spPr>
        <a:xfrm>
          <a:off x="8126413" y="7586663"/>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EC5D-8B65-614A-B60A-96706B126CBC}">
  <sheetPr>
    <pageSetUpPr fitToPage="1"/>
  </sheetPr>
  <dimension ref="A1:P31"/>
  <sheetViews>
    <sheetView view="pageLayout" topLeftCell="A17" zoomScale="88" zoomScaleNormal="115" zoomScalePageLayoutView="88" workbookViewId="0">
      <selection activeCell="B21" sqref="B21:J2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29"/>
      <c r="B3" s="229"/>
      <c r="C3" s="229"/>
      <c r="D3" s="229"/>
      <c r="E3" s="229"/>
      <c r="F3" s="229"/>
      <c r="G3" s="229"/>
      <c r="H3" s="229"/>
      <c r="I3" s="229"/>
      <c r="J3" s="2"/>
      <c r="K3" s="3"/>
      <c r="L3" s="3"/>
      <c r="M3" s="4"/>
    </row>
    <row r="4" spans="1:15" s="1" customFormat="1" ht="24" customHeight="1" x14ac:dyDescent="0.15">
      <c r="A4" s="6" t="s">
        <v>0</v>
      </c>
      <c r="B4" s="7"/>
      <c r="C4" s="230"/>
      <c r="D4" s="230"/>
      <c r="E4" s="230"/>
      <c r="F4" s="230"/>
      <c r="G4" s="9"/>
      <c r="I4" s="10"/>
      <c r="J4" s="11" t="s">
        <v>1</v>
      </c>
      <c r="K4" s="12"/>
      <c r="L4" s="12"/>
      <c r="M4" s="231"/>
      <c r="N4" s="231"/>
    </row>
    <row r="5" spans="1:15" s="1" customFormat="1" ht="24" customHeight="1" x14ac:dyDescent="0.15">
      <c r="A5" s="6" t="s">
        <v>2</v>
      </c>
      <c r="B5" s="7"/>
      <c r="C5" s="230"/>
      <c r="D5" s="230"/>
      <c r="E5" s="230"/>
      <c r="F5" s="230"/>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32"/>
      <c r="D8" s="32"/>
      <c r="E8" s="32"/>
      <c r="F8" s="32"/>
      <c r="G8" s="232"/>
      <c r="H8" s="233"/>
      <c r="I8" s="234"/>
      <c r="J8" s="233"/>
      <c r="K8" s="235"/>
      <c r="L8" s="26"/>
      <c r="M8" s="27"/>
    </row>
    <row r="9" spans="1:15" ht="23" customHeight="1" x14ac:dyDescent="0.15">
      <c r="A9" s="33" t="s">
        <v>7</v>
      </c>
      <c r="B9" s="34"/>
      <c r="C9" s="32"/>
      <c r="D9" s="32"/>
      <c r="E9" s="32"/>
      <c r="F9" s="32"/>
      <c r="G9" s="35" t="s">
        <v>4</v>
      </c>
      <c r="H9" s="36"/>
      <c r="I9" s="37" t="s">
        <v>5</v>
      </c>
      <c r="J9" s="38"/>
      <c r="K9" s="39"/>
      <c r="L9" s="1"/>
      <c r="M9" s="1"/>
    </row>
    <row r="10" spans="1:15" ht="23" customHeight="1" thickBot="1" x14ac:dyDescent="0.2">
      <c r="A10" s="40" t="s">
        <v>8</v>
      </c>
      <c r="B10" s="41"/>
      <c r="C10" s="42"/>
      <c r="D10" s="42"/>
      <c r="E10" s="42"/>
      <c r="F10" s="42"/>
      <c r="G10" s="43" t="s">
        <v>4</v>
      </c>
      <c r="H10" s="44"/>
      <c r="I10" s="45" t="s">
        <v>5</v>
      </c>
      <c r="J10" s="46"/>
      <c r="K10" s="47"/>
      <c r="L10" s="48"/>
      <c r="M10" s="49"/>
    </row>
    <row r="11" spans="1:15" ht="17" customHeight="1" x14ac:dyDescent="0.15"/>
    <row r="12" spans="1:15" ht="16" customHeight="1" thickBot="1" x14ac:dyDescent="0.2">
      <c r="K12" s="236" t="s">
        <v>9</v>
      </c>
      <c r="L12" s="237"/>
      <c r="M12" s="236" t="s">
        <v>10</v>
      </c>
      <c r="N12" s="238"/>
      <c r="O12" s="237"/>
    </row>
    <row r="13" spans="1:15" ht="219.5" customHeight="1" x14ac:dyDescent="0.15">
      <c r="A13" s="195" t="s">
        <v>11</v>
      </c>
      <c r="B13" s="220" t="s">
        <v>12</v>
      </c>
      <c r="C13" s="221"/>
      <c r="D13" s="221"/>
      <c r="E13" s="221"/>
      <c r="F13" s="221"/>
      <c r="G13" s="221"/>
      <c r="H13" s="221"/>
      <c r="I13" s="221"/>
      <c r="J13" s="222"/>
      <c r="K13" s="200"/>
      <c r="L13" s="201"/>
      <c r="M13" s="223" t="s">
        <v>13</v>
      </c>
      <c r="N13" s="226">
        <f>SUM(C15+D15+E15+F15+G15+H15)/6</f>
        <v>0</v>
      </c>
      <c r="O13" s="212">
        <f>MAX(0,N13*0.6)</f>
        <v>0</v>
      </c>
    </row>
    <row r="14" spans="1:15" ht="22" customHeight="1" x14ac:dyDescent="0.15">
      <c r="A14" s="196"/>
      <c r="B14" s="50"/>
      <c r="C14" s="51" t="s">
        <v>14</v>
      </c>
      <c r="D14" s="51" t="s">
        <v>15</v>
      </c>
      <c r="E14" s="51" t="s">
        <v>16</v>
      </c>
      <c r="F14" s="51" t="s">
        <v>17</v>
      </c>
      <c r="G14" s="51" t="s">
        <v>18</v>
      </c>
      <c r="H14" s="51" t="s">
        <v>19</v>
      </c>
      <c r="I14" s="50"/>
      <c r="K14" s="202"/>
      <c r="L14" s="203"/>
      <c r="M14" s="224"/>
      <c r="N14" s="227"/>
      <c r="O14" s="213"/>
    </row>
    <row r="15" spans="1:15" ht="47.25" customHeight="1" thickBot="1" x14ac:dyDescent="0.2">
      <c r="A15" s="197"/>
      <c r="B15" s="50"/>
      <c r="C15" s="52"/>
      <c r="D15" s="52"/>
      <c r="E15" s="52"/>
      <c r="F15" s="52"/>
      <c r="G15" s="52"/>
      <c r="H15" s="52"/>
      <c r="I15" s="50"/>
      <c r="K15" s="204"/>
      <c r="L15" s="205"/>
      <c r="M15" s="225"/>
      <c r="N15" s="228"/>
      <c r="O15" s="214"/>
    </row>
    <row r="16" spans="1:15" ht="126" customHeight="1" x14ac:dyDescent="0.15">
      <c r="A16" s="195" t="s">
        <v>20</v>
      </c>
      <c r="B16" s="198" t="s">
        <v>21</v>
      </c>
      <c r="C16" s="199"/>
      <c r="D16" s="199"/>
      <c r="E16" s="199"/>
      <c r="F16" s="199"/>
      <c r="G16" s="199"/>
      <c r="H16" s="199"/>
      <c r="I16" s="199"/>
      <c r="J16" s="199"/>
      <c r="K16" s="200"/>
      <c r="L16" s="201"/>
      <c r="M16" s="206" t="s">
        <v>22</v>
      </c>
      <c r="N16" s="209">
        <f>(C18*0.5+E18*0.25+G18*0.25)-D20-E20-F20-G20-H20</f>
        <v>0</v>
      </c>
      <c r="O16" s="212" t="e">
        <f>MAX(0,(#REF!-N16)*0.25)</f>
        <v>#REF!</v>
      </c>
    </row>
    <row r="17" spans="1:16" ht="40" customHeight="1" x14ac:dyDescent="0.15">
      <c r="A17" s="196"/>
      <c r="B17" s="215" t="s">
        <v>45</v>
      </c>
      <c r="C17" s="216"/>
      <c r="D17" s="217"/>
      <c r="E17" s="215" t="s">
        <v>46</v>
      </c>
      <c r="F17" s="217"/>
      <c r="G17" s="215" t="s">
        <v>47</v>
      </c>
      <c r="H17" s="217"/>
      <c r="I17" s="218"/>
      <c r="J17" s="219"/>
      <c r="K17" s="202"/>
      <c r="L17" s="203"/>
      <c r="M17" s="207"/>
      <c r="N17" s="210"/>
      <c r="O17" s="213"/>
    </row>
    <row r="18" spans="1:16" ht="34" customHeight="1" thickBot="1" x14ac:dyDescent="0.2">
      <c r="A18" s="196"/>
      <c r="B18" s="130"/>
      <c r="C18" s="296"/>
      <c r="D18" s="297"/>
      <c r="E18" s="298"/>
      <c r="F18" s="299"/>
      <c r="G18" s="298"/>
      <c r="H18" s="299"/>
      <c r="I18" s="183"/>
      <c r="J18" s="184"/>
      <c r="K18" s="202"/>
      <c r="L18" s="203"/>
      <c r="M18" s="207"/>
      <c r="N18" s="210"/>
      <c r="O18" s="213"/>
    </row>
    <row r="19" spans="1:16" ht="34" customHeight="1" x14ac:dyDescent="0.15">
      <c r="A19" s="196"/>
      <c r="B19" s="300"/>
      <c r="C19" s="301"/>
      <c r="D19" s="301"/>
      <c r="E19" s="301"/>
      <c r="F19" s="301"/>
      <c r="G19" s="301"/>
      <c r="H19" s="301"/>
      <c r="I19" s="301"/>
      <c r="J19" s="302"/>
      <c r="K19" s="202"/>
      <c r="L19" s="203"/>
      <c r="M19" s="207"/>
      <c r="N19" s="210"/>
      <c r="O19" s="213"/>
    </row>
    <row r="20" spans="1:16" ht="29.25" customHeight="1" thickBot="1" x14ac:dyDescent="0.2">
      <c r="A20" s="197"/>
      <c r="B20" s="185" t="s">
        <v>23</v>
      </c>
      <c r="C20" s="186"/>
      <c r="D20" s="54"/>
      <c r="E20" s="54"/>
      <c r="F20" s="54"/>
      <c r="G20" s="54"/>
      <c r="H20" s="54"/>
      <c r="I20" s="303"/>
      <c r="J20" s="304"/>
      <c r="K20" s="204"/>
      <c r="L20" s="205"/>
      <c r="M20" s="208"/>
      <c r="N20" s="211"/>
      <c r="O20" s="214"/>
    </row>
    <row r="21" spans="1:16" ht="129" customHeight="1" thickBot="1" x14ac:dyDescent="0.2">
      <c r="A21" s="187" t="s">
        <v>24</v>
      </c>
      <c r="B21" s="189" t="s">
        <v>25</v>
      </c>
      <c r="C21" s="190"/>
      <c r="D21" s="190"/>
      <c r="E21" s="190"/>
      <c r="F21" s="190"/>
      <c r="G21" s="190"/>
      <c r="H21" s="190"/>
      <c r="I21" s="190"/>
      <c r="J21" s="190"/>
      <c r="K21" s="191"/>
      <c r="L21" s="192"/>
      <c r="M21" s="53" t="s">
        <v>26</v>
      </c>
      <c r="N21" s="131"/>
      <c r="O21" s="132">
        <f>MAX(0,(N21-N22)*0.15)</f>
        <v>0</v>
      </c>
    </row>
    <row r="22" spans="1:16" ht="22.5" customHeight="1" thickBot="1" x14ac:dyDescent="0.2">
      <c r="A22" s="188"/>
      <c r="B22" s="193" t="s">
        <v>23</v>
      </c>
      <c r="C22" s="194"/>
      <c r="D22" s="59"/>
      <c r="E22" s="59"/>
      <c r="F22" s="59"/>
      <c r="G22" s="59"/>
      <c r="H22" s="59"/>
      <c r="I22" s="57"/>
      <c r="J22" s="55"/>
      <c r="K22" s="56"/>
      <c r="L22" s="58"/>
      <c r="M22" s="60"/>
      <c r="N22" s="129">
        <f>SUM(D22:H22)</f>
        <v>0</v>
      </c>
      <c r="O22" s="133"/>
    </row>
    <row r="23" spans="1:16" ht="17" customHeight="1" thickBot="1" x14ac:dyDescent="0.2">
      <c r="A23" s="61"/>
      <c r="B23" s="61"/>
      <c r="C23" s="61"/>
      <c r="D23" s="61"/>
      <c r="E23" s="61"/>
      <c r="F23" s="61"/>
      <c r="G23" s="61"/>
      <c r="H23" s="61"/>
      <c r="I23" s="61"/>
      <c r="J23" s="61"/>
      <c r="K23" s="61"/>
      <c r="L23" s="61"/>
      <c r="M23" s="62"/>
    </row>
    <row r="24" spans="1:16" ht="24" customHeight="1" thickBot="1" x14ac:dyDescent="0.2">
      <c r="K24" s="180" t="s">
        <v>27</v>
      </c>
      <c r="L24" s="181"/>
      <c r="M24" s="181"/>
      <c r="N24" s="182"/>
      <c r="O24" s="134" t="e">
        <f>SUM(O13:O21)</f>
        <v>#REF!</v>
      </c>
    </row>
    <row r="25" spans="1:16" ht="18.75" customHeight="1" x14ac:dyDescent="0.15"/>
    <row r="26" spans="1:16" ht="18" customHeight="1" x14ac:dyDescent="0.15"/>
    <row r="27" spans="1:16" ht="21.5" customHeight="1" x14ac:dyDescent="0.15">
      <c r="A27" s="64" t="s">
        <v>28</v>
      </c>
      <c r="B27" s="65"/>
      <c r="C27" s="65"/>
      <c r="D27" s="66"/>
      <c r="E27" s="66"/>
      <c r="F27" s="12"/>
      <c r="J27" s="64" t="s">
        <v>29</v>
      </c>
      <c r="K27" s="67"/>
      <c r="L27" s="68"/>
      <c r="M27" s="67"/>
      <c r="N27" s="67"/>
      <c r="O27" s="68"/>
      <c r="P27" s="67"/>
    </row>
    <row r="28" spans="1:16" ht="18" customHeight="1" x14ac:dyDescent="0.15"/>
    <row r="29" spans="1:16" ht="18" customHeight="1" x14ac:dyDescent="0.15"/>
    <row r="30" spans="1:16" x14ac:dyDescent="0.15">
      <c r="F30" s="69"/>
      <c r="H30" s="70"/>
      <c r="I30" s="70"/>
      <c r="J30" s="70"/>
      <c r="K30" s="71"/>
      <c r="L30" s="72"/>
      <c r="M30" s="73"/>
    </row>
    <row r="31" spans="1:16" x14ac:dyDescent="0.15">
      <c r="F31" s="69"/>
      <c r="H31" s="70"/>
      <c r="I31" s="70"/>
      <c r="J31" s="70"/>
      <c r="K31" s="71"/>
      <c r="L31" s="72"/>
      <c r="M31" s="73"/>
    </row>
  </sheetData>
  <mergeCells count="34">
    <mergeCell ref="A21:A22"/>
    <mergeCell ref="B21:J21"/>
    <mergeCell ref="K21:L21"/>
    <mergeCell ref="B22:C22"/>
    <mergeCell ref="K24:N24"/>
    <mergeCell ref="E18:F18"/>
    <mergeCell ref="G18:H18"/>
    <mergeCell ref="I18:J18"/>
    <mergeCell ref="B19:J19"/>
    <mergeCell ref="B20:C20"/>
    <mergeCell ref="I20:J20"/>
    <mergeCell ref="A16:A20"/>
    <mergeCell ref="B16:J16"/>
    <mergeCell ref="K16:L20"/>
    <mergeCell ref="M16:M20"/>
    <mergeCell ref="N16:N20"/>
    <mergeCell ref="O16:O20"/>
    <mergeCell ref="B17:D17"/>
    <mergeCell ref="E17:F17"/>
    <mergeCell ref="G17:H17"/>
    <mergeCell ref="I17:J17"/>
    <mergeCell ref="A13:A15"/>
    <mergeCell ref="B13:J13"/>
    <mergeCell ref="K13:L15"/>
    <mergeCell ref="M13:M15"/>
    <mergeCell ref="N13:N15"/>
    <mergeCell ref="O13:O15"/>
    <mergeCell ref="A3:I3"/>
    <mergeCell ref="C4:F4"/>
    <mergeCell ref="M4:N4"/>
    <mergeCell ref="C5:F5"/>
    <mergeCell ref="G8:K8"/>
    <mergeCell ref="K12:L12"/>
    <mergeCell ref="M12:O12"/>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8C398-AA97-ED4C-AB08-B6F95B245517}">
  <sheetPr>
    <pageSetUpPr fitToPage="1"/>
  </sheetPr>
  <dimension ref="A1:N31"/>
  <sheetViews>
    <sheetView view="pageLayout" topLeftCell="A4" zoomScaleNormal="100" workbookViewId="0">
      <selection activeCell="K5" sqref="K5:M5"/>
    </sheetView>
  </sheetViews>
  <sheetFormatPr baseColWidth="10" defaultColWidth="9.1640625" defaultRowHeight="13" x14ac:dyDescent="0.15"/>
  <cols>
    <col min="1" max="1" width="2.1640625" style="1" customWidth="1"/>
    <col min="2" max="2" width="6.5" style="1" customWidth="1"/>
    <col min="3" max="3" width="9.1640625" style="1"/>
    <col min="4" max="4" width="2.6640625" style="1" customWidth="1"/>
    <col min="5" max="5" width="7.33203125" style="1" customWidth="1"/>
    <col min="6" max="6" width="5.5" style="1" customWidth="1"/>
    <col min="7" max="7" width="6" style="1" customWidth="1"/>
    <col min="8" max="8" width="7" style="1" customWidth="1"/>
    <col min="9" max="9" width="7.33203125" style="1" customWidth="1"/>
    <col min="10" max="10" width="6.6640625" style="1" customWidth="1"/>
    <col min="11" max="11" width="7.5" style="1" customWidth="1"/>
    <col min="12" max="12" width="9.33203125" style="1" customWidth="1"/>
    <col min="13" max="13" width="9" style="1" customWidth="1"/>
    <col min="14" max="14" width="7.83203125" style="1" customWidth="1"/>
    <col min="15" max="16384" width="9.1640625" style="1"/>
  </cols>
  <sheetData>
    <row r="1" spans="1:14" ht="29.75" customHeight="1" x14ac:dyDescent="0.15"/>
    <row r="2" spans="1:14" s="5" customFormat="1" ht="7.25" customHeight="1" x14ac:dyDescent="0.15">
      <c r="A2" s="154"/>
      <c r="B2" s="154"/>
      <c r="C2" s="154"/>
      <c r="D2" s="154"/>
      <c r="E2" s="154"/>
      <c r="F2" s="154"/>
      <c r="G2" s="154"/>
      <c r="H2" s="154"/>
      <c r="I2" s="26"/>
      <c r="J2" s="3"/>
      <c r="K2" s="3"/>
      <c r="L2" s="4"/>
    </row>
    <row r="3" spans="1:14" ht="8.75" customHeight="1" x14ac:dyDescent="0.15">
      <c r="A3" s="13"/>
    </row>
    <row r="4" spans="1:14" ht="24" customHeight="1" x14ac:dyDescent="0.15">
      <c r="A4" s="6" t="s">
        <v>0</v>
      </c>
      <c r="B4" s="7"/>
      <c r="C4" s="230"/>
      <c r="D4" s="230"/>
      <c r="E4" s="230"/>
      <c r="F4" s="230"/>
      <c r="G4" s="9"/>
      <c r="K4" s="253" t="s">
        <v>58</v>
      </c>
      <c r="L4" s="253"/>
      <c r="M4" s="253"/>
      <c r="N4" s="26"/>
    </row>
    <row r="5" spans="1:14" ht="24" customHeight="1" x14ac:dyDescent="0.15">
      <c r="A5" s="6" t="s">
        <v>2</v>
      </c>
      <c r="B5" s="7"/>
      <c r="C5" s="230"/>
      <c r="D5" s="230"/>
      <c r="E5" s="230"/>
      <c r="F5" s="230"/>
      <c r="G5" s="9"/>
      <c r="H5" s="78"/>
      <c r="K5" s="253"/>
      <c r="L5" s="253"/>
      <c r="M5" s="253"/>
      <c r="N5" s="26"/>
    </row>
    <row r="6" spans="1:14" ht="8" customHeight="1" thickBot="1" x14ac:dyDescent="0.25">
      <c r="A6" s="15"/>
      <c r="H6" s="78"/>
      <c r="J6" s="16"/>
      <c r="K6" s="17"/>
      <c r="L6" s="18"/>
    </row>
    <row r="7" spans="1:14" ht="25" customHeight="1" x14ac:dyDescent="0.15">
      <c r="A7" s="19" t="s">
        <v>3</v>
      </c>
      <c r="B7" s="20"/>
      <c r="C7" s="21"/>
      <c r="D7" s="21"/>
      <c r="E7" s="21"/>
      <c r="F7" s="21"/>
      <c r="G7" s="22" t="s">
        <v>4</v>
      </c>
      <c r="H7" s="23"/>
      <c r="I7" s="22" t="s">
        <v>5</v>
      </c>
      <c r="J7" s="79"/>
      <c r="K7" s="25"/>
    </row>
    <row r="8" spans="1:14" s="5" customFormat="1" ht="25" customHeight="1" x14ac:dyDescent="0.15">
      <c r="A8" s="28" t="s">
        <v>6</v>
      </c>
      <c r="B8" s="7"/>
      <c r="C8" s="32"/>
      <c r="D8" s="32"/>
      <c r="E8" s="32"/>
      <c r="F8" s="32"/>
      <c r="G8" s="232"/>
      <c r="H8" s="233"/>
      <c r="I8" s="234"/>
      <c r="J8" s="233"/>
      <c r="K8" s="235"/>
    </row>
    <row r="9" spans="1:14" s="5" customFormat="1" ht="25" customHeight="1" x14ac:dyDescent="0.15">
      <c r="A9" s="33" t="s">
        <v>7</v>
      </c>
      <c r="B9" s="34"/>
      <c r="C9" s="32"/>
      <c r="D9" s="32"/>
      <c r="E9" s="32"/>
      <c r="F9" s="32"/>
      <c r="G9" s="35" t="s">
        <v>4</v>
      </c>
      <c r="H9" s="36"/>
      <c r="I9" s="37" t="s">
        <v>5</v>
      </c>
      <c r="J9" s="82"/>
      <c r="K9" s="39"/>
    </row>
    <row r="10" spans="1:14" s="5" customFormat="1" ht="25" customHeight="1" thickBot="1" x14ac:dyDescent="0.2">
      <c r="A10" s="40" t="s">
        <v>8</v>
      </c>
      <c r="B10" s="41"/>
      <c r="C10" s="42"/>
      <c r="D10" s="42"/>
      <c r="E10" s="42"/>
      <c r="F10" s="42"/>
      <c r="G10" s="43" t="s">
        <v>4</v>
      </c>
      <c r="H10" s="44"/>
      <c r="I10" s="45" t="s">
        <v>5</v>
      </c>
      <c r="J10" s="83"/>
      <c r="K10" s="47"/>
    </row>
    <row r="11" spans="1:14" ht="17" customHeight="1" x14ac:dyDescent="0.15">
      <c r="C11" s="155"/>
      <c r="D11" s="155"/>
      <c r="E11" s="155"/>
      <c r="F11" s="155"/>
      <c r="H11" s="78"/>
      <c r="I11" s="78"/>
      <c r="J11" s="78"/>
      <c r="K11" s="156"/>
      <c r="L11" s="78"/>
    </row>
    <row r="12" spans="1:14" x14ac:dyDescent="0.15">
      <c r="H12" s="78"/>
      <c r="I12" s="78"/>
      <c r="J12" s="78"/>
      <c r="K12" s="78"/>
      <c r="L12" s="78"/>
    </row>
    <row r="13" spans="1:14" ht="16.5" hidden="1" customHeight="1" x14ac:dyDescent="0.15"/>
    <row r="14" spans="1:14" ht="21.75" customHeight="1" x14ac:dyDescent="0.15">
      <c r="A14" s="157"/>
      <c r="B14" s="243"/>
      <c r="C14" s="245"/>
      <c r="D14" s="245"/>
      <c r="E14" s="246"/>
      <c r="F14" s="254" t="s">
        <v>9</v>
      </c>
      <c r="G14" s="245"/>
      <c r="H14" s="245"/>
      <c r="I14" s="245"/>
      <c r="J14" s="245"/>
      <c r="K14" s="246"/>
      <c r="L14" s="159" t="s">
        <v>59</v>
      </c>
      <c r="M14" s="159" t="s">
        <v>60</v>
      </c>
    </row>
    <row r="15" spans="1:14" ht="28" customHeight="1" x14ac:dyDescent="0.15">
      <c r="B15" s="243" t="s">
        <v>61</v>
      </c>
      <c r="C15" s="244"/>
      <c r="D15" s="245"/>
      <c r="E15" s="246"/>
      <c r="F15" s="240"/>
      <c r="G15" s="241"/>
      <c r="H15" s="241"/>
      <c r="I15" s="241"/>
      <c r="J15" s="241"/>
      <c r="K15" s="242"/>
      <c r="L15" s="161"/>
      <c r="M15" s="161"/>
    </row>
    <row r="16" spans="1:14" ht="28" customHeight="1" x14ac:dyDescent="0.15">
      <c r="B16" s="243" t="s">
        <v>62</v>
      </c>
      <c r="C16" s="244"/>
      <c r="D16" s="245"/>
      <c r="E16" s="246"/>
      <c r="F16" s="240"/>
      <c r="G16" s="241"/>
      <c r="H16" s="241"/>
      <c r="I16" s="241"/>
      <c r="J16" s="241"/>
      <c r="K16" s="242"/>
      <c r="L16" s="161"/>
      <c r="M16" s="161"/>
    </row>
    <row r="17" spans="1:14" ht="28" customHeight="1" x14ac:dyDescent="0.15">
      <c r="B17" s="243" t="s">
        <v>63</v>
      </c>
      <c r="C17" s="244"/>
      <c r="D17" s="245"/>
      <c r="E17" s="246"/>
      <c r="F17" s="240"/>
      <c r="G17" s="241"/>
      <c r="H17" s="241"/>
      <c r="I17" s="241"/>
      <c r="J17" s="241"/>
      <c r="K17" s="242"/>
      <c r="L17" s="161"/>
      <c r="M17" s="161"/>
    </row>
    <row r="18" spans="1:14" ht="28" customHeight="1" x14ac:dyDescent="0.15">
      <c r="B18" s="158" t="s">
        <v>64</v>
      </c>
      <c r="C18" s="160"/>
      <c r="D18" s="162"/>
      <c r="E18" s="163"/>
      <c r="F18" s="240"/>
      <c r="G18" s="241"/>
      <c r="H18" s="241"/>
      <c r="I18" s="241"/>
      <c r="J18" s="241"/>
      <c r="K18" s="242"/>
      <c r="L18" s="161"/>
      <c r="M18" s="161"/>
    </row>
    <row r="19" spans="1:14" ht="28" customHeight="1" x14ac:dyDescent="0.15">
      <c r="B19" s="243" t="s">
        <v>65</v>
      </c>
      <c r="C19" s="244"/>
      <c r="D19" s="245"/>
      <c r="E19" s="246"/>
      <c r="F19" s="240"/>
      <c r="G19" s="241"/>
      <c r="H19" s="241"/>
      <c r="I19" s="241"/>
      <c r="J19" s="241"/>
      <c r="K19" s="242"/>
      <c r="L19" s="161"/>
      <c r="M19" s="161"/>
    </row>
    <row r="20" spans="1:14" ht="39.75" customHeight="1" x14ac:dyDescent="0.15">
      <c r="B20" s="247" t="s">
        <v>66</v>
      </c>
      <c r="C20" s="248"/>
      <c r="D20" s="248"/>
      <c r="E20" s="249"/>
      <c r="F20" s="240"/>
      <c r="G20" s="241"/>
      <c r="H20" s="241"/>
      <c r="I20" s="241"/>
      <c r="J20" s="241"/>
      <c r="K20" s="242"/>
      <c r="L20" s="161"/>
      <c r="M20" s="161"/>
    </row>
    <row r="21" spans="1:14" ht="20" customHeight="1" x14ac:dyDescent="0.15">
      <c r="K21" s="164"/>
      <c r="L21" s="164"/>
    </row>
    <row r="22" spans="1:14" ht="15.75" customHeight="1" x14ac:dyDescent="0.15">
      <c r="I22" s="165"/>
      <c r="J22" s="166"/>
      <c r="K22" s="165" t="s">
        <v>67</v>
      </c>
      <c r="L22" s="159">
        <f>SUM(L15:L20)+SUM(M15:M20)</f>
        <v>0</v>
      </c>
      <c r="N22" s="167"/>
    </row>
    <row r="23" spans="1:14" ht="18.75" customHeight="1" x14ac:dyDescent="0.15">
      <c r="K23" s="168" t="s">
        <v>68</v>
      </c>
      <c r="L23" s="169">
        <f>L22/12</f>
        <v>0</v>
      </c>
      <c r="M23" s="170"/>
      <c r="N23" s="167">
        <v>0.75</v>
      </c>
    </row>
    <row r="24" spans="1:14" ht="18.75" customHeight="1" thickBot="1" x14ac:dyDescent="0.2">
      <c r="K24" s="168"/>
      <c r="L24" s="166"/>
      <c r="M24" s="170"/>
    </row>
    <row r="25" spans="1:14" ht="27.75" customHeight="1" thickBot="1" x14ac:dyDescent="0.2">
      <c r="K25" s="171" t="s">
        <v>69</v>
      </c>
      <c r="L25" s="172"/>
      <c r="N25" s="167">
        <v>0.25</v>
      </c>
    </row>
    <row r="26" spans="1:14" ht="18.75" customHeight="1" thickBot="1" x14ac:dyDescent="0.2">
      <c r="F26" s="173"/>
      <c r="I26" s="165"/>
      <c r="J26" s="174"/>
      <c r="M26" s="15"/>
    </row>
    <row r="27" spans="1:14" s="149" customFormat="1" ht="24" customHeight="1" thickBot="1" x14ac:dyDescent="0.2">
      <c r="G27" s="250" t="s">
        <v>70</v>
      </c>
      <c r="H27" s="251"/>
      <c r="I27" s="251"/>
      <c r="J27" s="251"/>
      <c r="K27" s="252"/>
      <c r="L27" s="175">
        <f>L23*0.75+L25*0.25</f>
        <v>0</v>
      </c>
    </row>
    <row r="28" spans="1:14" ht="11.75" customHeight="1" x14ac:dyDescent="0.15">
      <c r="F28" s="176"/>
      <c r="H28" s="177"/>
      <c r="I28" s="177"/>
      <c r="J28" s="178"/>
      <c r="K28" s="165"/>
      <c r="L28" s="179"/>
    </row>
    <row r="29" spans="1:14" ht="18" customHeight="1" x14ac:dyDescent="0.15">
      <c r="F29" s="176"/>
      <c r="H29" s="177"/>
      <c r="I29" s="177"/>
      <c r="J29" s="178"/>
      <c r="K29" s="165"/>
      <c r="L29" s="179"/>
    </row>
    <row r="30" spans="1:14" s="5" customFormat="1" ht="28.75" customHeight="1" x14ac:dyDescent="0.15">
      <c r="A30" s="64" t="s">
        <v>28</v>
      </c>
      <c r="B30" s="153"/>
      <c r="C30" s="65"/>
      <c r="D30" s="66"/>
      <c r="E30" s="66"/>
      <c r="F30" s="12"/>
      <c r="H30" s="64" t="s">
        <v>29</v>
      </c>
      <c r="I30" s="64"/>
      <c r="J30" s="239"/>
      <c r="K30" s="239"/>
      <c r="L30" s="239"/>
    </row>
    <row r="31" spans="1:14" ht="18" customHeight="1" x14ac:dyDescent="0.15">
      <c r="F31" s="176"/>
      <c r="H31" s="177"/>
      <c r="I31" s="177"/>
      <c r="J31" s="178"/>
      <c r="K31" s="165"/>
      <c r="L31" s="179"/>
    </row>
  </sheetData>
  <mergeCells count="20">
    <mergeCell ref="B14:E14"/>
    <mergeCell ref="F14:K14"/>
    <mergeCell ref="C4:F4"/>
    <mergeCell ref="K4:M4"/>
    <mergeCell ref="C5:F5"/>
    <mergeCell ref="K5:M5"/>
    <mergeCell ref="G8:K8"/>
    <mergeCell ref="B15:E15"/>
    <mergeCell ref="F15:K15"/>
    <mergeCell ref="B16:E16"/>
    <mergeCell ref="F16:K16"/>
    <mergeCell ref="B17:E17"/>
    <mergeCell ref="F17:K17"/>
    <mergeCell ref="J30:L30"/>
    <mergeCell ref="F18:K18"/>
    <mergeCell ref="B19:E19"/>
    <mergeCell ref="F19:K19"/>
    <mergeCell ref="B20:E20"/>
    <mergeCell ref="F20:K20"/>
    <mergeCell ref="G27:K27"/>
  </mergeCells>
  <pageMargins left="0.78740157480314998" right="0.15748031496063" top="0.98425196850393704" bottom="0.39370078740157499" header="0.683070866" footer="0.196850393700787"/>
  <pageSetup scale="96" orientation="portrait" r:id="rId1"/>
  <headerFooter alignWithMargins="0">
    <oddHeader xml:space="preserve">&amp;L&amp;G&amp;C&amp;"Verdana,Bold"&amp;14Individual 1* Trot PDD Compulsories&amp;R&amp;"Verdana,Bold"&amp;12JUDGE B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1F2F-CA7A-E640-99E6-3C05843A6B3C}">
  <sheetPr>
    <pageSetUpPr fitToPage="1"/>
  </sheetPr>
  <dimension ref="A1:N31"/>
  <sheetViews>
    <sheetView view="pageLayout" zoomScaleNormal="100" workbookViewId="0">
      <selection activeCell="K5" sqref="K5:M5"/>
    </sheetView>
  </sheetViews>
  <sheetFormatPr baseColWidth="10" defaultColWidth="9.1640625" defaultRowHeight="13" x14ac:dyDescent="0.15"/>
  <cols>
    <col min="1" max="1" width="2.1640625" style="1" customWidth="1"/>
    <col min="2" max="2" width="6.5" style="1" customWidth="1"/>
    <col min="3" max="3" width="9.1640625" style="1"/>
    <col min="4" max="4" width="2.6640625" style="1" customWidth="1"/>
    <col min="5" max="5" width="7.33203125" style="1" customWidth="1"/>
    <col min="6" max="6" width="5.5" style="1" customWidth="1"/>
    <col min="7" max="7" width="6" style="1" customWidth="1"/>
    <col min="8" max="8" width="7" style="1" customWidth="1"/>
    <col min="9" max="9" width="7.33203125" style="1" customWidth="1"/>
    <col min="10" max="10" width="6.6640625" style="1" customWidth="1"/>
    <col min="11" max="11" width="7.5" style="1" customWidth="1"/>
    <col min="12" max="12" width="9.33203125" style="1" customWidth="1"/>
    <col min="13" max="13" width="9" style="1" customWidth="1"/>
    <col min="14" max="14" width="7.83203125" style="1" customWidth="1"/>
    <col min="15" max="16384" width="9.1640625" style="1"/>
  </cols>
  <sheetData>
    <row r="1" spans="1:14" ht="29.75" customHeight="1" x14ac:dyDescent="0.15"/>
    <row r="2" spans="1:14" s="5" customFormat="1" ht="7.25" customHeight="1" x14ac:dyDescent="0.15">
      <c r="A2" s="154"/>
      <c r="B2" s="154"/>
      <c r="C2" s="154"/>
      <c r="D2" s="154"/>
      <c r="E2" s="154"/>
      <c r="F2" s="154"/>
      <c r="G2" s="154"/>
      <c r="H2" s="154"/>
      <c r="I2" s="26"/>
      <c r="J2" s="3"/>
      <c r="K2" s="3"/>
      <c r="L2" s="4"/>
    </row>
    <row r="3" spans="1:14" ht="8.75" customHeight="1" x14ac:dyDescent="0.15">
      <c r="A3" s="13"/>
    </row>
    <row r="4" spans="1:14" ht="24" customHeight="1" x14ac:dyDescent="0.15">
      <c r="A4" s="6" t="s">
        <v>0</v>
      </c>
      <c r="B4" s="7"/>
      <c r="C4" s="230"/>
      <c r="D4" s="230"/>
      <c r="E4" s="230"/>
      <c r="F4" s="230"/>
      <c r="G4" s="9"/>
      <c r="K4" s="253" t="s">
        <v>58</v>
      </c>
      <c r="L4" s="253"/>
      <c r="M4" s="253"/>
      <c r="N4" s="26"/>
    </row>
    <row r="5" spans="1:14" ht="24" customHeight="1" x14ac:dyDescent="0.15">
      <c r="A5" s="6" t="s">
        <v>2</v>
      </c>
      <c r="B5" s="7"/>
      <c r="C5" s="230"/>
      <c r="D5" s="230"/>
      <c r="E5" s="230"/>
      <c r="F5" s="230"/>
      <c r="G5" s="9"/>
      <c r="H5" s="78"/>
      <c r="K5" s="253"/>
      <c r="L5" s="253"/>
      <c r="M5" s="253"/>
      <c r="N5" s="26"/>
    </row>
    <row r="6" spans="1:14" ht="8" customHeight="1" thickBot="1" x14ac:dyDescent="0.25">
      <c r="A6" s="15"/>
      <c r="H6" s="78"/>
      <c r="J6" s="16"/>
      <c r="K6" s="17"/>
      <c r="L6" s="18"/>
    </row>
    <row r="7" spans="1:14" ht="25" customHeight="1" x14ac:dyDescent="0.15">
      <c r="A7" s="19" t="s">
        <v>3</v>
      </c>
      <c r="B7" s="20"/>
      <c r="C7" s="21"/>
      <c r="D7" s="21"/>
      <c r="E7" s="21"/>
      <c r="F7" s="21"/>
      <c r="G7" s="22" t="s">
        <v>4</v>
      </c>
      <c r="H7" s="23"/>
      <c r="I7" s="22" t="s">
        <v>5</v>
      </c>
      <c r="J7" s="79"/>
      <c r="K7" s="25"/>
    </row>
    <row r="8" spans="1:14" s="5" customFormat="1" ht="25" customHeight="1" x14ac:dyDescent="0.15">
      <c r="A8" s="28" t="s">
        <v>6</v>
      </c>
      <c r="B8" s="7"/>
      <c r="C8" s="32"/>
      <c r="D8" s="32"/>
      <c r="E8" s="32"/>
      <c r="F8" s="32"/>
      <c r="G8" s="232"/>
      <c r="H8" s="233"/>
      <c r="I8" s="234"/>
      <c r="J8" s="233"/>
      <c r="K8" s="235"/>
    </row>
    <row r="9" spans="1:14" s="5" customFormat="1" ht="25" customHeight="1" x14ac:dyDescent="0.15">
      <c r="A9" s="33" t="s">
        <v>7</v>
      </c>
      <c r="B9" s="34"/>
      <c r="C9" s="32"/>
      <c r="D9" s="32"/>
      <c r="E9" s="32"/>
      <c r="F9" s="32"/>
      <c r="G9" s="35" t="s">
        <v>4</v>
      </c>
      <c r="H9" s="36"/>
      <c r="I9" s="37" t="s">
        <v>5</v>
      </c>
      <c r="J9" s="82"/>
      <c r="K9" s="39"/>
    </row>
    <row r="10" spans="1:14" s="5" customFormat="1" ht="25" customHeight="1" thickBot="1" x14ac:dyDescent="0.2">
      <c r="A10" s="40" t="s">
        <v>8</v>
      </c>
      <c r="B10" s="41"/>
      <c r="C10" s="42"/>
      <c r="D10" s="42"/>
      <c r="E10" s="42"/>
      <c r="F10" s="42"/>
      <c r="G10" s="43" t="s">
        <v>4</v>
      </c>
      <c r="H10" s="44"/>
      <c r="I10" s="45" t="s">
        <v>5</v>
      </c>
      <c r="J10" s="83"/>
      <c r="K10" s="47"/>
    </row>
    <row r="11" spans="1:14" ht="17" customHeight="1" x14ac:dyDescent="0.15">
      <c r="C11" s="155"/>
      <c r="D11" s="155"/>
      <c r="E11" s="155"/>
      <c r="F11" s="155"/>
      <c r="H11" s="78"/>
      <c r="I11" s="78"/>
      <c r="J11" s="78"/>
      <c r="K11" s="156"/>
      <c r="L11" s="78"/>
    </row>
    <row r="12" spans="1:14" x14ac:dyDescent="0.15">
      <c r="H12" s="78"/>
      <c r="I12" s="78"/>
      <c r="J12" s="78"/>
      <c r="K12" s="78"/>
      <c r="L12" s="78"/>
    </row>
    <row r="13" spans="1:14" ht="16.5" hidden="1" customHeight="1" x14ac:dyDescent="0.15"/>
    <row r="14" spans="1:14" ht="21.75" customHeight="1" x14ac:dyDescent="0.15">
      <c r="A14" s="157"/>
      <c r="B14" s="243"/>
      <c r="C14" s="245"/>
      <c r="D14" s="245"/>
      <c r="E14" s="246"/>
      <c r="F14" s="254" t="s">
        <v>9</v>
      </c>
      <c r="G14" s="245"/>
      <c r="H14" s="245"/>
      <c r="I14" s="245"/>
      <c r="J14" s="245"/>
      <c r="K14" s="246"/>
      <c r="L14" s="159" t="s">
        <v>59</v>
      </c>
      <c r="M14" s="159" t="s">
        <v>60</v>
      </c>
    </row>
    <row r="15" spans="1:14" ht="28" customHeight="1" x14ac:dyDescent="0.15">
      <c r="B15" s="243" t="s">
        <v>61</v>
      </c>
      <c r="C15" s="244"/>
      <c r="D15" s="245"/>
      <c r="E15" s="246"/>
      <c r="F15" s="240"/>
      <c r="G15" s="241"/>
      <c r="H15" s="241"/>
      <c r="I15" s="241"/>
      <c r="J15" s="241"/>
      <c r="K15" s="242"/>
      <c r="L15" s="161"/>
      <c r="M15" s="161"/>
    </row>
    <row r="16" spans="1:14" ht="28" customHeight="1" x14ac:dyDescent="0.15">
      <c r="B16" s="243" t="s">
        <v>62</v>
      </c>
      <c r="C16" s="244"/>
      <c r="D16" s="245"/>
      <c r="E16" s="246"/>
      <c r="F16" s="240"/>
      <c r="G16" s="241"/>
      <c r="H16" s="241"/>
      <c r="I16" s="241"/>
      <c r="J16" s="241"/>
      <c r="K16" s="242"/>
      <c r="L16" s="161"/>
      <c r="M16" s="161"/>
    </row>
    <row r="17" spans="1:14" ht="28" customHeight="1" x14ac:dyDescent="0.15">
      <c r="B17" s="243" t="s">
        <v>63</v>
      </c>
      <c r="C17" s="244"/>
      <c r="D17" s="245"/>
      <c r="E17" s="246"/>
      <c r="F17" s="240"/>
      <c r="G17" s="241"/>
      <c r="H17" s="241"/>
      <c r="I17" s="241"/>
      <c r="J17" s="241"/>
      <c r="K17" s="242"/>
      <c r="L17" s="161"/>
      <c r="M17" s="161"/>
    </row>
    <row r="18" spans="1:14" ht="28" customHeight="1" x14ac:dyDescent="0.15">
      <c r="B18" s="158" t="s">
        <v>64</v>
      </c>
      <c r="C18" s="160"/>
      <c r="D18" s="162"/>
      <c r="E18" s="163"/>
      <c r="F18" s="240"/>
      <c r="G18" s="241"/>
      <c r="H18" s="241"/>
      <c r="I18" s="241"/>
      <c r="J18" s="241"/>
      <c r="K18" s="242"/>
      <c r="L18" s="161"/>
      <c r="M18" s="161"/>
    </row>
    <row r="19" spans="1:14" ht="28" customHeight="1" x14ac:dyDescent="0.15">
      <c r="B19" s="243" t="s">
        <v>65</v>
      </c>
      <c r="C19" s="244"/>
      <c r="D19" s="245"/>
      <c r="E19" s="246"/>
      <c r="F19" s="240"/>
      <c r="G19" s="241"/>
      <c r="H19" s="241"/>
      <c r="I19" s="241"/>
      <c r="J19" s="241"/>
      <c r="K19" s="242"/>
      <c r="L19" s="161"/>
      <c r="M19" s="161"/>
    </row>
    <row r="20" spans="1:14" ht="39.75" customHeight="1" x14ac:dyDescent="0.15">
      <c r="B20" s="247" t="s">
        <v>66</v>
      </c>
      <c r="C20" s="248"/>
      <c r="D20" s="248"/>
      <c r="E20" s="249"/>
      <c r="F20" s="240"/>
      <c r="G20" s="241"/>
      <c r="H20" s="241"/>
      <c r="I20" s="241"/>
      <c r="J20" s="241"/>
      <c r="K20" s="242"/>
      <c r="L20" s="161"/>
      <c r="M20" s="161"/>
    </row>
    <row r="21" spans="1:14" ht="20" customHeight="1" x14ac:dyDescent="0.15">
      <c r="K21" s="164"/>
      <c r="L21" s="164"/>
    </row>
    <row r="22" spans="1:14" ht="15.75" customHeight="1" x14ac:dyDescent="0.15">
      <c r="I22" s="165"/>
      <c r="J22" s="166"/>
      <c r="K22" s="165" t="s">
        <v>67</v>
      </c>
      <c r="L22" s="159">
        <f>SUM(L15:L20)+SUM(M15:M20)</f>
        <v>0</v>
      </c>
      <c r="N22" s="167"/>
    </row>
    <row r="23" spans="1:14" ht="18.75" customHeight="1" x14ac:dyDescent="0.15">
      <c r="K23" s="168" t="s">
        <v>68</v>
      </c>
      <c r="L23" s="169">
        <f>L22/12</f>
        <v>0</v>
      </c>
      <c r="M23" s="170"/>
      <c r="N23" s="167">
        <v>0.75</v>
      </c>
    </row>
    <row r="24" spans="1:14" ht="18.75" customHeight="1" thickBot="1" x14ac:dyDescent="0.2">
      <c r="K24" s="168"/>
      <c r="L24" s="166"/>
      <c r="M24" s="170"/>
    </row>
    <row r="25" spans="1:14" ht="27.75" customHeight="1" thickBot="1" x14ac:dyDescent="0.2">
      <c r="K25" s="171" t="s">
        <v>69</v>
      </c>
      <c r="L25" s="172"/>
      <c r="N25" s="167">
        <v>0.25</v>
      </c>
    </row>
    <row r="26" spans="1:14" ht="18.75" customHeight="1" thickBot="1" x14ac:dyDescent="0.2">
      <c r="F26" s="173"/>
      <c r="I26" s="165"/>
      <c r="J26" s="174"/>
      <c r="M26" s="15"/>
    </row>
    <row r="27" spans="1:14" s="149" customFormat="1" ht="24" customHeight="1" thickBot="1" x14ac:dyDescent="0.2">
      <c r="G27" s="250" t="s">
        <v>70</v>
      </c>
      <c r="H27" s="251"/>
      <c r="I27" s="251"/>
      <c r="J27" s="251"/>
      <c r="K27" s="252"/>
      <c r="L27" s="175">
        <f>L23*0.75+L25*0.25</f>
        <v>0</v>
      </c>
    </row>
    <row r="28" spans="1:14" ht="11.75" customHeight="1" x14ac:dyDescent="0.15">
      <c r="F28" s="176"/>
      <c r="H28" s="177"/>
      <c r="I28" s="177"/>
      <c r="J28" s="178"/>
      <c r="K28" s="165"/>
      <c r="L28" s="179"/>
    </row>
    <row r="29" spans="1:14" ht="18" customHeight="1" x14ac:dyDescent="0.15">
      <c r="F29" s="176"/>
      <c r="H29" s="177"/>
      <c r="I29" s="177"/>
      <c r="J29" s="178"/>
      <c r="K29" s="165"/>
      <c r="L29" s="179"/>
    </row>
    <row r="30" spans="1:14" s="5" customFormat="1" ht="28.75" customHeight="1" x14ac:dyDescent="0.15">
      <c r="A30" s="64" t="s">
        <v>28</v>
      </c>
      <c r="B30" s="153"/>
      <c r="C30" s="65"/>
      <c r="D30" s="66"/>
      <c r="E30" s="66"/>
      <c r="F30" s="12"/>
      <c r="H30" s="64" t="s">
        <v>29</v>
      </c>
      <c r="I30" s="64"/>
      <c r="J30" s="239"/>
      <c r="K30" s="239"/>
      <c r="L30" s="239"/>
    </row>
    <row r="31" spans="1:14" ht="18" customHeight="1" x14ac:dyDescent="0.15">
      <c r="F31" s="176"/>
      <c r="H31" s="177"/>
      <c r="I31" s="177"/>
      <c r="J31" s="178"/>
      <c r="K31" s="165"/>
      <c r="L31" s="179"/>
    </row>
  </sheetData>
  <mergeCells count="20">
    <mergeCell ref="B14:E14"/>
    <mergeCell ref="F14:K14"/>
    <mergeCell ref="C4:F4"/>
    <mergeCell ref="K4:M4"/>
    <mergeCell ref="C5:F5"/>
    <mergeCell ref="K5:M5"/>
    <mergeCell ref="G8:K8"/>
    <mergeCell ref="B15:E15"/>
    <mergeCell ref="F15:K15"/>
    <mergeCell ref="B16:E16"/>
    <mergeCell ref="F16:K16"/>
    <mergeCell ref="B17:E17"/>
    <mergeCell ref="F17:K17"/>
    <mergeCell ref="J30:L30"/>
    <mergeCell ref="F18:K18"/>
    <mergeCell ref="B19:E19"/>
    <mergeCell ref="F19:K19"/>
    <mergeCell ref="B20:E20"/>
    <mergeCell ref="F20:K20"/>
    <mergeCell ref="G27:K27"/>
  </mergeCells>
  <pageMargins left="0.78740157480314998" right="0.15748031496063" top="0.98425196850393704" bottom="0.39370078740157499" header="0.683070866" footer="0.196850393700787"/>
  <pageSetup scale="96" orientation="portrait" r:id="rId1"/>
  <headerFooter alignWithMargins="0">
    <oddHeader xml:space="preserve">&amp;L&amp;G&amp;C&amp;"Verdana,Bold"&amp;14Individual 1* Trot PDD Compulsories&amp;R&amp;"Verdana,Bold"&amp;12JUDGE C
</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3492-5949-2D42-BCF5-B0048B9639FA}">
  <sheetPr>
    <pageSetUpPr fitToPage="1"/>
  </sheetPr>
  <dimension ref="A1:P31"/>
  <sheetViews>
    <sheetView view="pageLayout"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29"/>
      <c r="B3" s="229"/>
      <c r="C3" s="229"/>
      <c r="D3" s="229"/>
      <c r="E3" s="229"/>
      <c r="F3" s="229"/>
      <c r="G3" s="229"/>
      <c r="H3" s="229"/>
      <c r="I3" s="229"/>
      <c r="J3" s="2"/>
      <c r="K3" s="3"/>
      <c r="L3" s="3"/>
      <c r="M3" s="4"/>
    </row>
    <row r="4" spans="1:15" s="1" customFormat="1" ht="24" customHeight="1" x14ac:dyDescent="0.15">
      <c r="A4" s="6" t="s">
        <v>0</v>
      </c>
      <c r="B4" s="7"/>
      <c r="C4" s="230"/>
      <c r="D4" s="230"/>
      <c r="E4" s="230"/>
      <c r="F4" s="230"/>
      <c r="G4" s="9"/>
      <c r="I4" s="10"/>
      <c r="J4" s="11" t="s">
        <v>1</v>
      </c>
      <c r="K4" s="12"/>
      <c r="L4" s="12"/>
      <c r="M4" s="231"/>
      <c r="N4" s="231"/>
    </row>
    <row r="5" spans="1:15" s="1" customFormat="1" ht="24" customHeight="1" x14ac:dyDescent="0.15">
      <c r="A5" s="6" t="s">
        <v>2</v>
      </c>
      <c r="B5" s="7"/>
      <c r="C5" s="230"/>
      <c r="D5" s="230"/>
      <c r="E5" s="230"/>
      <c r="F5" s="230"/>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32"/>
      <c r="D8" s="32"/>
      <c r="E8" s="32"/>
      <c r="F8" s="32"/>
      <c r="G8" s="232"/>
      <c r="H8" s="233"/>
      <c r="I8" s="234"/>
      <c r="J8" s="233"/>
      <c r="K8" s="235"/>
      <c r="L8" s="26"/>
      <c r="M8" s="27"/>
    </row>
    <row r="9" spans="1:15" ht="23" customHeight="1" x14ac:dyDescent="0.15">
      <c r="A9" s="33" t="s">
        <v>7</v>
      </c>
      <c r="B9" s="34"/>
      <c r="C9" s="32"/>
      <c r="D9" s="32"/>
      <c r="E9" s="32"/>
      <c r="F9" s="32"/>
      <c r="G9" s="35" t="s">
        <v>4</v>
      </c>
      <c r="H9" s="36"/>
      <c r="I9" s="37" t="s">
        <v>5</v>
      </c>
      <c r="J9" s="38"/>
      <c r="K9" s="39"/>
      <c r="L9" s="1"/>
      <c r="M9" s="1"/>
    </row>
    <row r="10" spans="1:15" ht="23" customHeight="1" thickBot="1" x14ac:dyDescent="0.2">
      <c r="A10" s="40" t="s">
        <v>8</v>
      </c>
      <c r="B10" s="41"/>
      <c r="C10" s="42"/>
      <c r="D10" s="42"/>
      <c r="E10" s="42"/>
      <c r="F10" s="42"/>
      <c r="G10" s="43" t="s">
        <v>4</v>
      </c>
      <c r="H10" s="44"/>
      <c r="I10" s="45" t="s">
        <v>5</v>
      </c>
      <c r="J10" s="46"/>
      <c r="K10" s="47"/>
      <c r="L10" s="48"/>
      <c r="M10" s="49"/>
    </row>
    <row r="11" spans="1:15" ht="17" customHeight="1" x14ac:dyDescent="0.15"/>
    <row r="12" spans="1:15" ht="16" customHeight="1" thickBot="1" x14ac:dyDescent="0.2">
      <c r="K12" s="236" t="s">
        <v>9</v>
      </c>
      <c r="L12" s="237"/>
      <c r="M12" s="236" t="s">
        <v>10</v>
      </c>
      <c r="N12" s="238"/>
      <c r="O12" s="237"/>
    </row>
    <row r="13" spans="1:15" ht="219.5" customHeight="1" x14ac:dyDescent="0.15">
      <c r="A13" s="195" t="s">
        <v>11</v>
      </c>
      <c r="B13" s="220" t="s">
        <v>12</v>
      </c>
      <c r="C13" s="221"/>
      <c r="D13" s="221"/>
      <c r="E13" s="221"/>
      <c r="F13" s="221"/>
      <c r="G13" s="221"/>
      <c r="H13" s="221"/>
      <c r="I13" s="221"/>
      <c r="J13" s="222"/>
      <c r="K13" s="200"/>
      <c r="L13" s="201"/>
      <c r="M13" s="223" t="s">
        <v>13</v>
      </c>
      <c r="N13" s="226">
        <f>SUM(C15+D15+E15+F15+G15+H15)/6</f>
        <v>0</v>
      </c>
      <c r="O13" s="212">
        <f>MAX(0,N13*0.6)</f>
        <v>0</v>
      </c>
    </row>
    <row r="14" spans="1:15" ht="22" customHeight="1" x14ac:dyDescent="0.15">
      <c r="A14" s="196"/>
      <c r="B14" s="50"/>
      <c r="C14" s="51" t="s">
        <v>14</v>
      </c>
      <c r="D14" s="51" t="s">
        <v>15</v>
      </c>
      <c r="E14" s="51" t="s">
        <v>16</v>
      </c>
      <c r="F14" s="51" t="s">
        <v>17</v>
      </c>
      <c r="G14" s="51" t="s">
        <v>18</v>
      </c>
      <c r="H14" s="51" t="s">
        <v>19</v>
      </c>
      <c r="I14" s="50"/>
      <c r="K14" s="202"/>
      <c r="L14" s="203"/>
      <c r="M14" s="224"/>
      <c r="N14" s="227"/>
      <c r="O14" s="213"/>
    </row>
    <row r="15" spans="1:15" ht="47.25" customHeight="1" thickBot="1" x14ac:dyDescent="0.2">
      <c r="A15" s="197"/>
      <c r="B15" s="50"/>
      <c r="C15" s="52"/>
      <c r="D15" s="52"/>
      <c r="E15" s="52"/>
      <c r="F15" s="52"/>
      <c r="G15" s="52"/>
      <c r="H15" s="52"/>
      <c r="I15" s="50"/>
      <c r="K15" s="204"/>
      <c r="L15" s="205"/>
      <c r="M15" s="225"/>
      <c r="N15" s="228"/>
      <c r="O15" s="214"/>
    </row>
    <row r="16" spans="1:15" ht="126" customHeight="1" x14ac:dyDescent="0.15">
      <c r="A16" s="195" t="s">
        <v>20</v>
      </c>
      <c r="B16" s="198" t="s">
        <v>21</v>
      </c>
      <c r="C16" s="199"/>
      <c r="D16" s="199"/>
      <c r="E16" s="199"/>
      <c r="F16" s="199"/>
      <c r="G16" s="199"/>
      <c r="H16" s="199"/>
      <c r="I16" s="199"/>
      <c r="J16" s="199"/>
      <c r="K16" s="200"/>
      <c r="L16" s="201"/>
      <c r="M16" s="206" t="s">
        <v>22</v>
      </c>
      <c r="N16" s="209">
        <f>(C18*0.5+E18*0.25+G18*0.25)-D20-E20-F20-G20-H20</f>
        <v>0</v>
      </c>
      <c r="O16" s="212" t="e">
        <f>MAX(0,(#REF!-N16)*0.25)</f>
        <v>#REF!</v>
      </c>
    </row>
    <row r="17" spans="1:16" ht="40" customHeight="1" x14ac:dyDescent="0.15">
      <c r="A17" s="196"/>
      <c r="B17" s="215" t="s">
        <v>45</v>
      </c>
      <c r="C17" s="216"/>
      <c r="D17" s="217"/>
      <c r="E17" s="215" t="s">
        <v>46</v>
      </c>
      <c r="F17" s="217"/>
      <c r="G17" s="215" t="s">
        <v>47</v>
      </c>
      <c r="H17" s="217"/>
      <c r="I17" s="218"/>
      <c r="J17" s="219"/>
      <c r="K17" s="202"/>
      <c r="L17" s="203"/>
      <c r="M17" s="207"/>
      <c r="N17" s="210"/>
      <c r="O17" s="213"/>
    </row>
    <row r="18" spans="1:16" ht="34" customHeight="1" thickBot="1" x14ac:dyDescent="0.2">
      <c r="A18" s="196"/>
      <c r="B18" s="130"/>
      <c r="C18" s="296"/>
      <c r="D18" s="297"/>
      <c r="E18" s="298"/>
      <c r="F18" s="299"/>
      <c r="G18" s="298"/>
      <c r="H18" s="299"/>
      <c r="I18" s="183"/>
      <c r="J18" s="184"/>
      <c r="K18" s="202"/>
      <c r="L18" s="203"/>
      <c r="M18" s="207"/>
      <c r="N18" s="210"/>
      <c r="O18" s="213"/>
    </row>
    <row r="19" spans="1:16" ht="34" customHeight="1" x14ac:dyDescent="0.15">
      <c r="A19" s="196"/>
      <c r="B19" s="300"/>
      <c r="C19" s="301"/>
      <c r="D19" s="301"/>
      <c r="E19" s="301"/>
      <c r="F19" s="301"/>
      <c r="G19" s="301"/>
      <c r="H19" s="301"/>
      <c r="I19" s="301"/>
      <c r="J19" s="302"/>
      <c r="K19" s="202"/>
      <c r="L19" s="203"/>
      <c r="M19" s="207"/>
      <c r="N19" s="210"/>
      <c r="O19" s="213"/>
    </row>
    <row r="20" spans="1:16" ht="29.25" customHeight="1" thickBot="1" x14ac:dyDescent="0.2">
      <c r="A20" s="197"/>
      <c r="B20" s="185" t="s">
        <v>23</v>
      </c>
      <c r="C20" s="186"/>
      <c r="D20" s="54"/>
      <c r="E20" s="54"/>
      <c r="F20" s="54"/>
      <c r="G20" s="54"/>
      <c r="H20" s="54"/>
      <c r="I20" s="303"/>
      <c r="J20" s="304"/>
      <c r="K20" s="204"/>
      <c r="L20" s="205"/>
      <c r="M20" s="208"/>
      <c r="N20" s="211"/>
      <c r="O20" s="214"/>
    </row>
    <row r="21" spans="1:16" ht="129" customHeight="1" thickBot="1" x14ac:dyDescent="0.2">
      <c r="A21" s="187" t="s">
        <v>24</v>
      </c>
      <c r="B21" s="189" t="s">
        <v>25</v>
      </c>
      <c r="C21" s="190"/>
      <c r="D21" s="190"/>
      <c r="E21" s="190"/>
      <c r="F21" s="190"/>
      <c r="G21" s="190"/>
      <c r="H21" s="190"/>
      <c r="I21" s="190"/>
      <c r="J21" s="190"/>
      <c r="K21" s="191"/>
      <c r="L21" s="192"/>
      <c r="M21" s="53" t="s">
        <v>26</v>
      </c>
      <c r="N21" s="131"/>
      <c r="O21" s="132">
        <f>MAX(0,(N21-N22)*0.15)</f>
        <v>0</v>
      </c>
    </row>
    <row r="22" spans="1:16" ht="22.5" customHeight="1" thickBot="1" x14ac:dyDescent="0.2">
      <c r="A22" s="188"/>
      <c r="B22" s="193" t="s">
        <v>23</v>
      </c>
      <c r="C22" s="194"/>
      <c r="D22" s="59"/>
      <c r="E22" s="59"/>
      <c r="F22" s="59"/>
      <c r="G22" s="59"/>
      <c r="H22" s="59"/>
      <c r="I22" s="57"/>
      <c r="J22" s="55"/>
      <c r="K22" s="56"/>
      <c r="L22" s="58"/>
      <c r="M22" s="60"/>
      <c r="N22" s="129">
        <f>SUM(D22:H22)</f>
        <v>0</v>
      </c>
      <c r="O22" s="133"/>
    </row>
    <row r="23" spans="1:16" ht="17" customHeight="1" thickBot="1" x14ac:dyDescent="0.2">
      <c r="A23" s="61"/>
      <c r="B23" s="61"/>
      <c r="C23" s="61"/>
      <c r="D23" s="61"/>
      <c r="E23" s="61"/>
      <c r="F23" s="61"/>
      <c r="G23" s="61"/>
      <c r="H23" s="61"/>
      <c r="I23" s="61"/>
      <c r="J23" s="61"/>
      <c r="K23" s="61"/>
      <c r="L23" s="61"/>
      <c r="M23" s="62"/>
    </row>
    <row r="24" spans="1:16" ht="24" customHeight="1" thickBot="1" x14ac:dyDescent="0.2">
      <c r="K24" s="180" t="s">
        <v>27</v>
      </c>
      <c r="L24" s="181"/>
      <c r="M24" s="181"/>
      <c r="N24" s="182"/>
      <c r="O24" s="134" t="e">
        <f>SUM(O13:O21)</f>
        <v>#REF!</v>
      </c>
    </row>
    <row r="25" spans="1:16" ht="18.75" customHeight="1" x14ac:dyDescent="0.15"/>
    <row r="26" spans="1:16" ht="18" customHeight="1" x14ac:dyDescent="0.15"/>
    <row r="27" spans="1:16" ht="21.5" customHeight="1" x14ac:dyDescent="0.15">
      <c r="A27" s="64" t="s">
        <v>28</v>
      </c>
      <c r="B27" s="65"/>
      <c r="C27" s="65"/>
      <c r="D27" s="66"/>
      <c r="E27" s="66"/>
      <c r="F27" s="12"/>
      <c r="J27" s="64" t="s">
        <v>29</v>
      </c>
      <c r="K27" s="67"/>
      <c r="L27" s="68"/>
      <c r="M27" s="67"/>
      <c r="N27" s="67"/>
      <c r="O27" s="68"/>
      <c r="P27" s="67"/>
    </row>
    <row r="28" spans="1:16" ht="18" customHeight="1" x14ac:dyDescent="0.15"/>
    <row r="29" spans="1:16" ht="18" customHeight="1" x14ac:dyDescent="0.15"/>
    <row r="30" spans="1:16" x14ac:dyDescent="0.15">
      <c r="F30" s="69"/>
      <c r="H30" s="70"/>
      <c r="I30" s="70"/>
      <c r="J30" s="70"/>
      <c r="K30" s="71"/>
      <c r="L30" s="72"/>
      <c r="M30" s="73"/>
    </row>
    <row r="31" spans="1:16" x14ac:dyDescent="0.15">
      <c r="F31" s="69"/>
      <c r="H31" s="70"/>
      <c r="I31" s="70"/>
      <c r="J31" s="70"/>
      <c r="K31" s="71"/>
      <c r="L31" s="72"/>
      <c r="M31" s="73"/>
    </row>
  </sheetData>
  <mergeCells count="34">
    <mergeCell ref="A21:A22"/>
    <mergeCell ref="B21:J21"/>
    <mergeCell ref="K21:L21"/>
    <mergeCell ref="B22:C22"/>
    <mergeCell ref="K24:N24"/>
    <mergeCell ref="E18:F18"/>
    <mergeCell ref="G18:H18"/>
    <mergeCell ref="I18:J18"/>
    <mergeCell ref="B19:J19"/>
    <mergeCell ref="B20:C20"/>
    <mergeCell ref="I20:J20"/>
    <mergeCell ref="A16:A20"/>
    <mergeCell ref="B16:J16"/>
    <mergeCell ref="K16:L20"/>
    <mergeCell ref="M16:M20"/>
    <mergeCell ref="N16:N20"/>
    <mergeCell ref="O16:O20"/>
    <mergeCell ref="B17:D17"/>
    <mergeCell ref="E17:F17"/>
    <mergeCell ref="G17:H17"/>
    <mergeCell ref="I17:J17"/>
    <mergeCell ref="A13:A15"/>
    <mergeCell ref="B13:J13"/>
    <mergeCell ref="K13:L15"/>
    <mergeCell ref="M13:M15"/>
    <mergeCell ref="N13:N15"/>
    <mergeCell ref="O13:O15"/>
    <mergeCell ref="A3:I3"/>
    <mergeCell ref="C4:F4"/>
    <mergeCell ref="M4:N4"/>
    <mergeCell ref="C5:F5"/>
    <mergeCell ref="G8:K8"/>
    <mergeCell ref="K12:L12"/>
    <mergeCell ref="M12:O12"/>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D96E-4421-4A77-B595-BE6776BC0585}">
  <sheetPr>
    <pageSetUpPr fitToPage="1"/>
  </sheetPr>
  <dimension ref="A1:N34"/>
  <sheetViews>
    <sheetView view="pageLayout" zoomScaleNormal="100" workbookViewId="0">
      <selection activeCell="L1" sqref="L1"/>
    </sheetView>
  </sheetViews>
  <sheetFormatPr baseColWidth="10" defaultColWidth="9.1640625" defaultRowHeight="13" x14ac:dyDescent="0.15"/>
  <cols>
    <col min="1" max="1" width="7.6640625" style="5" customWidth="1"/>
    <col min="2" max="2" width="9.1640625" style="5" customWidth="1"/>
    <col min="3" max="3" width="3.1640625" style="5" customWidth="1"/>
    <col min="4" max="5" width="7.33203125" style="5" customWidth="1"/>
    <col min="6" max="6" width="6.5" style="5" customWidth="1"/>
    <col min="7" max="7" width="7" style="5" customWidth="1"/>
    <col min="8" max="8" width="7.33203125" style="5" customWidth="1"/>
    <col min="9" max="9" width="7.6640625" style="5" customWidth="1"/>
    <col min="10" max="10" width="6.5" style="5" customWidth="1"/>
    <col min="11" max="11" width="7.5" style="5" customWidth="1"/>
    <col min="12" max="12" width="5.6640625" style="5" customWidth="1"/>
    <col min="13" max="13" width="6.1640625" style="5" customWidth="1"/>
    <col min="14" max="255" width="9.1640625" style="5"/>
    <col min="256" max="256" width="5.6640625" style="5" customWidth="1"/>
    <col min="257" max="258" width="9.1640625" style="5"/>
    <col min="259" max="259" width="2.6640625" style="5" customWidth="1"/>
    <col min="260" max="262" width="7.33203125" style="5" customWidth="1"/>
    <col min="263" max="263" width="7" style="5" customWidth="1"/>
    <col min="264" max="264" width="7.33203125" style="5" customWidth="1"/>
    <col min="265" max="265" width="4.6640625" style="5" customWidth="1"/>
    <col min="266" max="266" width="10.33203125" style="5" customWidth="1"/>
    <col min="267" max="267" width="10.6640625" style="5" customWidth="1"/>
    <col min="268" max="511" width="9.1640625" style="5"/>
    <col min="512" max="512" width="5.6640625" style="5" customWidth="1"/>
    <col min="513" max="514" width="9.1640625" style="5"/>
    <col min="515" max="515" width="2.6640625" style="5" customWidth="1"/>
    <col min="516" max="518" width="7.33203125" style="5" customWidth="1"/>
    <col min="519" max="519" width="7" style="5" customWidth="1"/>
    <col min="520" max="520" width="7.33203125" style="5" customWidth="1"/>
    <col min="521" max="521" width="4.6640625" style="5" customWidth="1"/>
    <col min="522" max="522" width="10.33203125" style="5" customWidth="1"/>
    <col min="523" max="523" width="10.6640625" style="5" customWidth="1"/>
    <col min="524" max="767" width="9.1640625" style="5"/>
    <col min="768" max="768" width="5.6640625" style="5" customWidth="1"/>
    <col min="769" max="770" width="9.1640625" style="5"/>
    <col min="771" max="771" width="2.6640625" style="5" customWidth="1"/>
    <col min="772" max="774" width="7.33203125" style="5" customWidth="1"/>
    <col min="775" max="775" width="7" style="5" customWidth="1"/>
    <col min="776" max="776" width="7.33203125" style="5" customWidth="1"/>
    <col min="777" max="777" width="4.6640625" style="5" customWidth="1"/>
    <col min="778" max="778" width="10.33203125" style="5" customWidth="1"/>
    <col min="779" max="779" width="10.6640625" style="5" customWidth="1"/>
    <col min="780" max="1023" width="9.1640625" style="5"/>
    <col min="1024" max="1024" width="5.6640625" style="5" customWidth="1"/>
    <col min="1025" max="1026" width="9.1640625" style="5"/>
    <col min="1027" max="1027" width="2.6640625" style="5" customWidth="1"/>
    <col min="1028" max="1030" width="7.33203125" style="5" customWidth="1"/>
    <col min="1031" max="1031" width="7" style="5" customWidth="1"/>
    <col min="1032" max="1032" width="7.33203125" style="5" customWidth="1"/>
    <col min="1033" max="1033" width="4.6640625" style="5" customWidth="1"/>
    <col min="1034" max="1034" width="10.33203125" style="5" customWidth="1"/>
    <col min="1035" max="1035" width="10.6640625" style="5" customWidth="1"/>
    <col min="1036" max="1279" width="9.1640625" style="5"/>
    <col min="1280" max="1280" width="5.6640625" style="5" customWidth="1"/>
    <col min="1281" max="1282" width="9.1640625" style="5"/>
    <col min="1283" max="1283" width="2.6640625" style="5" customWidth="1"/>
    <col min="1284" max="1286" width="7.33203125" style="5" customWidth="1"/>
    <col min="1287" max="1287" width="7" style="5" customWidth="1"/>
    <col min="1288" max="1288" width="7.33203125" style="5" customWidth="1"/>
    <col min="1289" max="1289" width="4.6640625" style="5" customWidth="1"/>
    <col min="1290" max="1290" width="10.33203125" style="5" customWidth="1"/>
    <col min="1291" max="1291" width="10.6640625" style="5" customWidth="1"/>
    <col min="1292" max="1535" width="9.1640625" style="5"/>
    <col min="1536" max="1536" width="5.6640625" style="5" customWidth="1"/>
    <col min="1537" max="1538" width="9.1640625" style="5"/>
    <col min="1539" max="1539" width="2.6640625" style="5" customWidth="1"/>
    <col min="1540" max="1542" width="7.33203125" style="5" customWidth="1"/>
    <col min="1543" max="1543" width="7" style="5" customWidth="1"/>
    <col min="1544" max="1544" width="7.33203125" style="5" customWidth="1"/>
    <col min="1545" max="1545" width="4.6640625" style="5" customWidth="1"/>
    <col min="1546" max="1546" width="10.33203125" style="5" customWidth="1"/>
    <col min="1547" max="1547" width="10.6640625" style="5" customWidth="1"/>
    <col min="1548" max="1791" width="9.1640625" style="5"/>
    <col min="1792" max="1792" width="5.6640625" style="5" customWidth="1"/>
    <col min="1793" max="1794" width="9.1640625" style="5"/>
    <col min="1795" max="1795" width="2.6640625" style="5" customWidth="1"/>
    <col min="1796" max="1798" width="7.33203125" style="5" customWidth="1"/>
    <col min="1799" max="1799" width="7" style="5" customWidth="1"/>
    <col min="1800" max="1800" width="7.33203125" style="5" customWidth="1"/>
    <col min="1801" max="1801" width="4.6640625" style="5" customWidth="1"/>
    <col min="1802" max="1802" width="10.33203125" style="5" customWidth="1"/>
    <col min="1803" max="1803" width="10.6640625" style="5" customWidth="1"/>
    <col min="1804" max="2047" width="9.1640625" style="5"/>
    <col min="2048" max="2048" width="5.6640625" style="5" customWidth="1"/>
    <col min="2049" max="2050" width="9.1640625" style="5"/>
    <col min="2051" max="2051" width="2.6640625" style="5" customWidth="1"/>
    <col min="2052" max="2054" width="7.33203125" style="5" customWidth="1"/>
    <col min="2055" max="2055" width="7" style="5" customWidth="1"/>
    <col min="2056" max="2056" width="7.33203125" style="5" customWidth="1"/>
    <col min="2057" max="2057" width="4.6640625" style="5" customWidth="1"/>
    <col min="2058" max="2058" width="10.33203125" style="5" customWidth="1"/>
    <col min="2059" max="2059" width="10.6640625" style="5" customWidth="1"/>
    <col min="2060" max="2303" width="9.1640625" style="5"/>
    <col min="2304" max="2304" width="5.6640625" style="5" customWidth="1"/>
    <col min="2305" max="2306" width="9.1640625" style="5"/>
    <col min="2307" max="2307" width="2.6640625" style="5" customWidth="1"/>
    <col min="2308" max="2310" width="7.33203125" style="5" customWidth="1"/>
    <col min="2311" max="2311" width="7" style="5" customWidth="1"/>
    <col min="2312" max="2312" width="7.33203125" style="5" customWidth="1"/>
    <col min="2313" max="2313" width="4.6640625" style="5" customWidth="1"/>
    <col min="2314" max="2314" width="10.33203125" style="5" customWidth="1"/>
    <col min="2315" max="2315" width="10.6640625" style="5" customWidth="1"/>
    <col min="2316" max="2559" width="9.1640625" style="5"/>
    <col min="2560" max="2560" width="5.6640625" style="5" customWidth="1"/>
    <col min="2561" max="2562" width="9.1640625" style="5"/>
    <col min="2563" max="2563" width="2.6640625" style="5" customWidth="1"/>
    <col min="2564" max="2566" width="7.33203125" style="5" customWidth="1"/>
    <col min="2567" max="2567" width="7" style="5" customWidth="1"/>
    <col min="2568" max="2568" width="7.33203125" style="5" customWidth="1"/>
    <col min="2569" max="2569" width="4.6640625" style="5" customWidth="1"/>
    <col min="2570" max="2570" width="10.33203125" style="5" customWidth="1"/>
    <col min="2571" max="2571" width="10.6640625" style="5" customWidth="1"/>
    <col min="2572" max="2815" width="9.1640625" style="5"/>
    <col min="2816" max="2816" width="5.6640625" style="5" customWidth="1"/>
    <col min="2817" max="2818" width="9.1640625" style="5"/>
    <col min="2819" max="2819" width="2.6640625" style="5" customWidth="1"/>
    <col min="2820" max="2822" width="7.33203125" style="5" customWidth="1"/>
    <col min="2823" max="2823" width="7" style="5" customWidth="1"/>
    <col min="2824" max="2824" width="7.33203125" style="5" customWidth="1"/>
    <col min="2825" max="2825" width="4.6640625" style="5" customWidth="1"/>
    <col min="2826" max="2826" width="10.33203125" style="5" customWidth="1"/>
    <col min="2827" max="2827" width="10.6640625" style="5" customWidth="1"/>
    <col min="2828" max="3071" width="9.1640625" style="5"/>
    <col min="3072" max="3072" width="5.6640625" style="5" customWidth="1"/>
    <col min="3073" max="3074" width="9.1640625" style="5"/>
    <col min="3075" max="3075" width="2.6640625" style="5" customWidth="1"/>
    <col min="3076" max="3078" width="7.33203125" style="5" customWidth="1"/>
    <col min="3079" max="3079" width="7" style="5" customWidth="1"/>
    <col min="3080" max="3080" width="7.33203125" style="5" customWidth="1"/>
    <col min="3081" max="3081" width="4.6640625" style="5" customWidth="1"/>
    <col min="3082" max="3082" width="10.33203125" style="5" customWidth="1"/>
    <col min="3083" max="3083" width="10.6640625" style="5" customWidth="1"/>
    <col min="3084" max="3327" width="9.1640625" style="5"/>
    <col min="3328" max="3328" width="5.6640625" style="5" customWidth="1"/>
    <col min="3329" max="3330" width="9.1640625" style="5"/>
    <col min="3331" max="3331" width="2.6640625" style="5" customWidth="1"/>
    <col min="3332" max="3334" width="7.33203125" style="5" customWidth="1"/>
    <col min="3335" max="3335" width="7" style="5" customWidth="1"/>
    <col min="3336" max="3336" width="7.33203125" style="5" customWidth="1"/>
    <col min="3337" max="3337" width="4.6640625" style="5" customWidth="1"/>
    <col min="3338" max="3338" width="10.33203125" style="5" customWidth="1"/>
    <col min="3339" max="3339" width="10.6640625" style="5" customWidth="1"/>
    <col min="3340" max="3583" width="9.1640625" style="5"/>
    <col min="3584" max="3584" width="5.6640625" style="5" customWidth="1"/>
    <col min="3585" max="3586" width="9.1640625" style="5"/>
    <col min="3587" max="3587" width="2.6640625" style="5" customWidth="1"/>
    <col min="3588" max="3590" width="7.33203125" style="5" customWidth="1"/>
    <col min="3591" max="3591" width="7" style="5" customWidth="1"/>
    <col min="3592" max="3592" width="7.33203125" style="5" customWidth="1"/>
    <col min="3593" max="3593" width="4.6640625" style="5" customWidth="1"/>
    <col min="3594" max="3594" width="10.33203125" style="5" customWidth="1"/>
    <col min="3595" max="3595" width="10.6640625" style="5" customWidth="1"/>
    <col min="3596" max="3839" width="9.1640625" style="5"/>
    <col min="3840" max="3840" width="5.6640625" style="5" customWidth="1"/>
    <col min="3841" max="3842" width="9.1640625" style="5"/>
    <col min="3843" max="3843" width="2.6640625" style="5" customWidth="1"/>
    <col min="3844" max="3846" width="7.33203125" style="5" customWidth="1"/>
    <col min="3847" max="3847" width="7" style="5" customWidth="1"/>
    <col min="3848" max="3848" width="7.33203125" style="5" customWidth="1"/>
    <col min="3849" max="3849" width="4.6640625" style="5" customWidth="1"/>
    <col min="3850" max="3850" width="10.33203125" style="5" customWidth="1"/>
    <col min="3851" max="3851" width="10.6640625" style="5" customWidth="1"/>
    <col min="3852" max="4095" width="9.1640625" style="5"/>
    <col min="4096" max="4096" width="5.6640625" style="5" customWidth="1"/>
    <col min="4097" max="4098" width="9.1640625" style="5"/>
    <col min="4099" max="4099" width="2.6640625" style="5" customWidth="1"/>
    <col min="4100" max="4102" width="7.33203125" style="5" customWidth="1"/>
    <col min="4103" max="4103" width="7" style="5" customWidth="1"/>
    <col min="4104" max="4104" width="7.33203125" style="5" customWidth="1"/>
    <col min="4105" max="4105" width="4.6640625" style="5" customWidth="1"/>
    <col min="4106" max="4106" width="10.33203125" style="5" customWidth="1"/>
    <col min="4107" max="4107" width="10.6640625" style="5" customWidth="1"/>
    <col min="4108" max="4351" width="9.1640625" style="5"/>
    <col min="4352" max="4352" width="5.6640625" style="5" customWidth="1"/>
    <col min="4353" max="4354" width="9.1640625" style="5"/>
    <col min="4355" max="4355" width="2.6640625" style="5" customWidth="1"/>
    <col min="4356" max="4358" width="7.33203125" style="5" customWidth="1"/>
    <col min="4359" max="4359" width="7" style="5" customWidth="1"/>
    <col min="4360" max="4360" width="7.33203125" style="5" customWidth="1"/>
    <col min="4361" max="4361" width="4.6640625" style="5" customWidth="1"/>
    <col min="4362" max="4362" width="10.33203125" style="5" customWidth="1"/>
    <col min="4363" max="4363" width="10.6640625" style="5" customWidth="1"/>
    <col min="4364" max="4607" width="9.1640625" style="5"/>
    <col min="4608" max="4608" width="5.6640625" style="5" customWidth="1"/>
    <col min="4609" max="4610" width="9.1640625" style="5"/>
    <col min="4611" max="4611" width="2.6640625" style="5" customWidth="1"/>
    <col min="4612" max="4614" width="7.33203125" style="5" customWidth="1"/>
    <col min="4615" max="4615" width="7" style="5" customWidth="1"/>
    <col min="4616" max="4616" width="7.33203125" style="5" customWidth="1"/>
    <col min="4617" max="4617" width="4.6640625" style="5" customWidth="1"/>
    <col min="4618" max="4618" width="10.33203125" style="5" customWidth="1"/>
    <col min="4619" max="4619" width="10.6640625" style="5" customWidth="1"/>
    <col min="4620" max="4863" width="9.1640625" style="5"/>
    <col min="4864" max="4864" width="5.6640625" style="5" customWidth="1"/>
    <col min="4865" max="4866" width="9.1640625" style="5"/>
    <col min="4867" max="4867" width="2.6640625" style="5" customWidth="1"/>
    <col min="4868" max="4870" width="7.33203125" style="5" customWidth="1"/>
    <col min="4871" max="4871" width="7" style="5" customWidth="1"/>
    <col min="4872" max="4872" width="7.33203125" style="5" customWidth="1"/>
    <col min="4873" max="4873" width="4.6640625" style="5" customWidth="1"/>
    <col min="4874" max="4874" width="10.33203125" style="5" customWidth="1"/>
    <col min="4875" max="4875" width="10.6640625" style="5" customWidth="1"/>
    <col min="4876" max="5119" width="9.1640625" style="5"/>
    <col min="5120" max="5120" width="5.6640625" style="5" customWidth="1"/>
    <col min="5121" max="5122" width="9.1640625" style="5"/>
    <col min="5123" max="5123" width="2.6640625" style="5" customWidth="1"/>
    <col min="5124" max="5126" width="7.33203125" style="5" customWidth="1"/>
    <col min="5127" max="5127" width="7" style="5" customWidth="1"/>
    <col min="5128" max="5128" width="7.33203125" style="5" customWidth="1"/>
    <col min="5129" max="5129" width="4.6640625" style="5" customWidth="1"/>
    <col min="5130" max="5130" width="10.33203125" style="5" customWidth="1"/>
    <col min="5131" max="5131" width="10.6640625" style="5" customWidth="1"/>
    <col min="5132" max="5375" width="9.1640625" style="5"/>
    <col min="5376" max="5376" width="5.6640625" style="5" customWidth="1"/>
    <col min="5377" max="5378" width="9.1640625" style="5"/>
    <col min="5379" max="5379" width="2.6640625" style="5" customWidth="1"/>
    <col min="5380" max="5382" width="7.33203125" style="5" customWidth="1"/>
    <col min="5383" max="5383" width="7" style="5" customWidth="1"/>
    <col min="5384" max="5384" width="7.33203125" style="5" customWidth="1"/>
    <col min="5385" max="5385" width="4.6640625" style="5" customWidth="1"/>
    <col min="5386" max="5386" width="10.33203125" style="5" customWidth="1"/>
    <col min="5387" max="5387" width="10.6640625" style="5" customWidth="1"/>
    <col min="5388" max="5631" width="9.1640625" style="5"/>
    <col min="5632" max="5632" width="5.6640625" style="5" customWidth="1"/>
    <col min="5633" max="5634" width="9.1640625" style="5"/>
    <col min="5635" max="5635" width="2.6640625" style="5" customWidth="1"/>
    <col min="5636" max="5638" width="7.33203125" style="5" customWidth="1"/>
    <col min="5639" max="5639" width="7" style="5" customWidth="1"/>
    <col min="5640" max="5640" width="7.33203125" style="5" customWidth="1"/>
    <col min="5641" max="5641" width="4.6640625" style="5" customWidth="1"/>
    <col min="5642" max="5642" width="10.33203125" style="5" customWidth="1"/>
    <col min="5643" max="5643" width="10.6640625" style="5" customWidth="1"/>
    <col min="5644" max="5887" width="9.1640625" style="5"/>
    <col min="5888" max="5888" width="5.6640625" style="5" customWidth="1"/>
    <col min="5889" max="5890" width="9.1640625" style="5"/>
    <col min="5891" max="5891" width="2.6640625" style="5" customWidth="1"/>
    <col min="5892" max="5894" width="7.33203125" style="5" customWidth="1"/>
    <col min="5895" max="5895" width="7" style="5" customWidth="1"/>
    <col min="5896" max="5896" width="7.33203125" style="5" customWidth="1"/>
    <col min="5897" max="5897" width="4.6640625" style="5" customWidth="1"/>
    <col min="5898" max="5898" width="10.33203125" style="5" customWidth="1"/>
    <col min="5899" max="5899" width="10.6640625" style="5" customWidth="1"/>
    <col min="5900" max="6143" width="9.1640625" style="5"/>
    <col min="6144" max="6144" width="5.6640625" style="5" customWidth="1"/>
    <col min="6145" max="6146" width="9.1640625" style="5"/>
    <col min="6147" max="6147" width="2.6640625" style="5" customWidth="1"/>
    <col min="6148" max="6150" width="7.33203125" style="5" customWidth="1"/>
    <col min="6151" max="6151" width="7" style="5" customWidth="1"/>
    <col min="6152" max="6152" width="7.33203125" style="5" customWidth="1"/>
    <col min="6153" max="6153" width="4.6640625" style="5" customWidth="1"/>
    <col min="6154" max="6154" width="10.33203125" style="5" customWidth="1"/>
    <col min="6155" max="6155" width="10.6640625" style="5" customWidth="1"/>
    <col min="6156" max="6399" width="9.1640625" style="5"/>
    <col min="6400" max="6400" width="5.6640625" style="5" customWidth="1"/>
    <col min="6401" max="6402" width="9.1640625" style="5"/>
    <col min="6403" max="6403" width="2.6640625" style="5" customWidth="1"/>
    <col min="6404" max="6406" width="7.33203125" style="5" customWidth="1"/>
    <col min="6407" max="6407" width="7" style="5" customWidth="1"/>
    <col min="6408" max="6408" width="7.33203125" style="5" customWidth="1"/>
    <col min="6409" max="6409" width="4.6640625" style="5" customWidth="1"/>
    <col min="6410" max="6410" width="10.33203125" style="5" customWidth="1"/>
    <col min="6411" max="6411" width="10.6640625" style="5" customWidth="1"/>
    <col min="6412" max="6655" width="9.1640625" style="5"/>
    <col min="6656" max="6656" width="5.6640625" style="5" customWidth="1"/>
    <col min="6657" max="6658" width="9.1640625" style="5"/>
    <col min="6659" max="6659" width="2.6640625" style="5" customWidth="1"/>
    <col min="6660" max="6662" width="7.33203125" style="5" customWidth="1"/>
    <col min="6663" max="6663" width="7" style="5" customWidth="1"/>
    <col min="6664" max="6664" width="7.33203125" style="5" customWidth="1"/>
    <col min="6665" max="6665" width="4.6640625" style="5" customWidth="1"/>
    <col min="6666" max="6666" width="10.33203125" style="5" customWidth="1"/>
    <col min="6667" max="6667" width="10.6640625" style="5" customWidth="1"/>
    <col min="6668" max="6911" width="9.1640625" style="5"/>
    <col min="6912" max="6912" width="5.6640625" style="5" customWidth="1"/>
    <col min="6913" max="6914" width="9.1640625" style="5"/>
    <col min="6915" max="6915" width="2.6640625" style="5" customWidth="1"/>
    <col min="6916" max="6918" width="7.33203125" style="5" customWidth="1"/>
    <col min="6919" max="6919" width="7" style="5" customWidth="1"/>
    <col min="6920" max="6920" width="7.33203125" style="5" customWidth="1"/>
    <col min="6921" max="6921" width="4.6640625" style="5" customWidth="1"/>
    <col min="6922" max="6922" width="10.33203125" style="5" customWidth="1"/>
    <col min="6923" max="6923" width="10.6640625" style="5" customWidth="1"/>
    <col min="6924" max="7167" width="9.1640625" style="5"/>
    <col min="7168" max="7168" width="5.6640625" style="5" customWidth="1"/>
    <col min="7169" max="7170" width="9.1640625" style="5"/>
    <col min="7171" max="7171" width="2.6640625" style="5" customWidth="1"/>
    <col min="7172" max="7174" width="7.33203125" style="5" customWidth="1"/>
    <col min="7175" max="7175" width="7" style="5" customWidth="1"/>
    <col min="7176" max="7176" width="7.33203125" style="5" customWidth="1"/>
    <col min="7177" max="7177" width="4.6640625" style="5" customWidth="1"/>
    <col min="7178" max="7178" width="10.33203125" style="5" customWidth="1"/>
    <col min="7179" max="7179" width="10.6640625" style="5" customWidth="1"/>
    <col min="7180" max="7423" width="9.1640625" style="5"/>
    <col min="7424" max="7424" width="5.6640625" style="5" customWidth="1"/>
    <col min="7425" max="7426" width="9.1640625" style="5"/>
    <col min="7427" max="7427" width="2.6640625" style="5" customWidth="1"/>
    <col min="7428" max="7430" width="7.33203125" style="5" customWidth="1"/>
    <col min="7431" max="7431" width="7" style="5" customWidth="1"/>
    <col min="7432" max="7432" width="7.33203125" style="5" customWidth="1"/>
    <col min="7433" max="7433" width="4.6640625" style="5" customWidth="1"/>
    <col min="7434" max="7434" width="10.33203125" style="5" customWidth="1"/>
    <col min="7435" max="7435" width="10.6640625" style="5" customWidth="1"/>
    <col min="7436" max="7679" width="9.1640625" style="5"/>
    <col min="7680" max="7680" width="5.6640625" style="5" customWidth="1"/>
    <col min="7681" max="7682" width="9.1640625" style="5"/>
    <col min="7683" max="7683" width="2.6640625" style="5" customWidth="1"/>
    <col min="7684" max="7686" width="7.33203125" style="5" customWidth="1"/>
    <col min="7687" max="7687" width="7" style="5" customWidth="1"/>
    <col min="7688" max="7688" width="7.33203125" style="5" customWidth="1"/>
    <col min="7689" max="7689" width="4.6640625" style="5" customWidth="1"/>
    <col min="7690" max="7690" width="10.33203125" style="5" customWidth="1"/>
    <col min="7691" max="7691" width="10.6640625" style="5" customWidth="1"/>
    <col min="7692" max="7935" width="9.1640625" style="5"/>
    <col min="7936" max="7936" width="5.6640625" style="5" customWidth="1"/>
    <col min="7937" max="7938" width="9.1640625" style="5"/>
    <col min="7939" max="7939" width="2.6640625" style="5" customWidth="1"/>
    <col min="7940" max="7942" width="7.33203125" style="5" customWidth="1"/>
    <col min="7943" max="7943" width="7" style="5" customWidth="1"/>
    <col min="7944" max="7944" width="7.33203125" style="5" customWidth="1"/>
    <col min="7945" max="7945" width="4.6640625" style="5" customWidth="1"/>
    <col min="7946" max="7946" width="10.33203125" style="5" customWidth="1"/>
    <col min="7947" max="7947" width="10.6640625" style="5" customWidth="1"/>
    <col min="7948" max="8191" width="9.1640625" style="5"/>
    <col min="8192" max="8192" width="5.6640625" style="5" customWidth="1"/>
    <col min="8193" max="8194" width="9.1640625" style="5"/>
    <col min="8195" max="8195" width="2.6640625" style="5" customWidth="1"/>
    <col min="8196" max="8198" width="7.33203125" style="5" customWidth="1"/>
    <col min="8199" max="8199" width="7" style="5" customWidth="1"/>
    <col min="8200" max="8200" width="7.33203125" style="5" customWidth="1"/>
    <col min="8201" max="8201" width="4.6640625" style="5" customWidth="1"/>
    <col min="8202" max="8202" width="10.33203125" style="5" customWidth="1"/>
    <col min="8203" max="8203" width="10.6640625" style="5" customWidth="1"/>
    <col min="8204" max="8447" width="9.1640625" style="5"/>
    <col min="8448" max="8448" width="5.6640625" style="5" customWidth="1"/>
    <col min="8449" max="8450" width="9.1640625" style="5"/>
    <col min="8451" max="8451" width="2.6640625" style="5" customWidth="1"/>
    <col min="8452" max="8454" width="7.33203125" style="5" customWidth="1"/>
    <col min="8455" max="8455" width="7" style="5" customWidth="1"/>
    <col min="8456" max="8456" width="7.33203125" style="5" customWidth="1"/>
    <col min="8457" max="8457" width="4.6640625" style="5" customWidth="1"/>
    <col min="8458" max="8458" width="10.33203125" style="5" customWidth="1"/>
    <col min="8459" max="8459" width="10.6640625" style="5" customWidth="1"/>
    <col min="8460" max="8703" width="9.1640625" style="5"/>
    <col min="8704" max="8704" width="5.6640625" style="5" customWidth="1"/>
    <col min="8705" max="8706" width="9.1640625" style="5"/>
    <col min="8707" max="8707" width="2.6640625" style="5" customWidth="1"/>
    <col min="8708" max="8710" width="7.33203125" style="5" customWidth="1"/>
    <col min="8711" max="8711" width="7" style="5" customWidth="1"/>
    <col min="8712" max="8712" width="7.33203125" style="5" customWidth="1"/>
    <col min="8713" max="8713" width="4.6640625" style="5" customWidth="1"/>
    <col min="8714" max="8714" width="10.33203125" style="5" customWidth="1"/>
    <col min="8715" max="8715" width="10.6640625" style="5" customWidth="1"/>
    <col min="8716" max="8959" width="9.1640625" style="5"/>
    <col min="8960" max="8960" width="5.6640625" style="5" customWidth="1"/>
    <col min="8961" max="8962" width="9.1640625" style="5"/>
    <col min="8963" max="8963" width="2.6640625" style="5" customWidth="1"/>
    <col min="8964" max="8966" width="7.33203125" style="5" customWidth="1"/>
    <col min="8967" max="8967" width="7" style="5" customWidth="1"/>
    <col min="8968" max="8968" width="7.33203125" style="5" customWidth="1"/>
    <col min="8969" max="8969" width="4.6640625" style="5" customWidth="1"/>
    <col min="8970" max="8970" width="10.33203125" style="5" customWidth="1"/>
    <col min="8971" max="8971" width="10.6640625" style="5" customWidth="1"/>
    <col min="8972" max="9215" width="9.1640625" style="5"/>
    <col min="9216" max="9216" width="5.6640625" style="5" customWidth="1"/>
    <col min="9217" max="9218" width="9.1640625" style="5"/>
    <col min="9219" max="9219" width="2.6640625" style="5" customWidth="1"/>
    <col min="9220" max="9222" width="7.33203125" style="5" customWidth="1"/>
    <col min="9223" max="9223" width="7" style="5" customWidth="1"/>
    <col min="9224" max="9224" width="7.33203125" style="5" customWidth="1"/>
    <col min="9225" max="9225" width="4.6640625" style="5" customWidth="1"/>
    <col min="9226" max="9226" width="10.33203125" style="5" customWidth="1"/>
    <col min="9227" max="9227" width="10.6640625" style="5" customWidth="1"/>
    <col min="9228" max="9471" width="9.1640625" style="5"/>
    <col min="9472" max="9472" width="5.6640625" style="5" customWidth="1"/>
    <col min="9473" max="9474" width="9.1640625" style="5"/>
    <col min="9475" max="9475" width="2.6640625" style="5" customWidth="1"/>
    <col min="9476" max="9478" width="7.33203125" style="5" customWidth="1"/>
    <col min="9479" max="9479" width="7" style="5" customWidth="1"/>
    <col min="9480" max="9480" width="7.33203125" style="5" customWidth="1"/>
    <col min="9481" max="9481" width="4.6640625" style="5" customWidth="1"/>
    <col min="9482" max="9482" width="10.33203125" style="5" customWidth="1"/>
    <col min="9483" max="9483" width="10.6640625" style="5" customWidth="1"/>
    <col min="9484" max="9727" width="9.1640625" style="5"/>
    <col min="9728" max="9728" width="5.6640625" style="5" customWidth="1"/>
    <col min="9729" max="9730" width="9.1640625" style="5"/>
    <col min="9731" max="9731" width="2.6640625" style="5" customWidth="1"/>
    <col min="9732" max="9734" width="7.33203125" style="5" customWidth="1"/>
    <col min="9735" max="9735" width="7" style="5" customWidth="1"/>
    <col min="9736" max="9736" width="7.33203125" style="5" customWidth="1"/>
    <col min="9737" max="9737" width="4.6640625" style="5" customWidth="1"/>
    <col min="9738" max="9738" width="10.33203125" style="5" customWidth="1"/>
    <col min="9739" max="9739" width="10.6640625" style="5" customWidth="1"/>
    <col min="9740" max="9983" width="9.1640625" style="5"/>
    <col min="9984" max="9984" width="5.6640625" style="5" customWidth="1"/>
    <col min="9985" max="9986" width="9.1640625" style="5"/>
    <col min="9987" max="9987" width="2.6640625" style="5" customWidth="1"/>
    <col min="9988" max="9990" width="7.33203125" style="5" customWidth="1"/>
    <col min="9991" max="9991" width="7" style="5" customWidth="1"/>
    <col min="9992" max="9992" width="7.33203125" style="5" customWidth="1"/>
    <col min="9993" max="9993" width="4.6640625" style="5" customWidth="1"/>
    <col min="9994" max="9994" width="10.33203125" style="5" customWidth="1"/>
    <col min="9995" max="9995" width="10.6640625" style="5" customWidth="1"/>
    <col min="9996" max="10239" width="9.1640625" style="5"/>
    <col min="10240" max="10240" width="5.6640625" style="5" customWidth="1"/>
    <col min="10241" max="10242" width="9.1640625" style="5"/>
    <col min="10243" max="10243" width="2.6640625" style="5" customWidth="1"/>
    <col min="10244" max="10246" width="7.33203125" style="5" customWidth="1"/>
    <col min="10247" max="10247" width="7" style="5" customWidth="1"/>
    <col min="10248" max="10248" width="7.33203125" style="5" customWidth="1"/>
    <col min="10249" max="10249" width="4.6640625" style="5" customWidth="1"/>
    <col min="10250" max="10250" width="10.33203125" style="5" customWidth="1"/>
    <col min="10251" max="10251" width="10.6640625" style="5" customWidth="1"/>
    <col min="10252" max="10495" width="9.1640625" style="5"/>
    <col min="10496" max="10496" width="5.6640625" style="5" customWidth="1"/>
    <col min="10497" max="10498" width="9.1640625" style="5"/>
    <col min="10499" max="10499" width="2.6640625" style="5" customWidth="1"/>
    <col min="10500" max="10502" width="7.33203125" style="5" customWidth="1"/>
    <col min="10503" max="10503" width="7" style="5" customWidth="1"/>
    <col min="10504" max="10504" width="7.33203125" style="5" customWidth="1"/>
    <col min="10505" max="10505" width="4.6640625" style="5" customWidth="1"/>
    <col min="10506" max="10506" width="10.33203125" style="5" customWidth="1"/>
    <col min="10507" max="10507" width="10.6640625" style="5" customWidth="1"/>
    <col min="10508" max="10751" width="9.1640625" style="5"/>
    <col min="10752" max="10752" width="5.6640625" style="5" customWidth="1"/>
    <col min="10753" max="10754" width="9.1640625" style="5"/>
    <col min="10755" max="10755" width="2.6640625" style="5" customWidth="1"/>
    <col min="10756" max="10758" width="7.33203125" style="5" customWidth="1"/>
    <col min="10759" max="10759" width="7" style="5" customWidth="1"/>
    <col min="10760" max="10760" width="7.33203125" style="5" customWidth="1"/>
    <col min="10761" max="10761" width="4.6640625" style="5" customWidth="1"/>
    <col min="10762" max="10762" width="10.33203125" style="5" customWidth="1"/>
    <col min="10763" max="10763" width="10.6640625" style="5" customWidth="1"/>
    <col min="10764" max="11007" width="9.1640625" style="5"/>
    <col min="11008" max="11008" width="5.6640625" style="5" customWidth="1"/>
    <col min="11009" max="11010" width="9.1640625" style="5"/>
    <col min="11011" max="11011" width="2.6640625" style="5" customWidth="1"/>
    <col min="11012" max="11014" width="7.33203125" style="5" customWidth="1"/>
    <col min="11015" max="11015" width="7" style="5" customWidth="1"/>
    <col min="11016" max="11016" width="7.33203125" style="5" customWidth="1"/>
    <col min="11017" max="11017" width="4.6640625" style="5" customWidth="1"/>
    <col min="11018" max="11018" width="10.33203125" style="5" customWidth="1"/>
    <col min="11019" max="11019" width="10.6640625" style="5" customWidth="1"/>
    <col min="11020" max="11263" width="9.1640625" style="5"/>
    <col min="11264" max="11264" width="5.6640625" style="5" customWidth="1"/>
    <col min="11265" max="11266" width="9.1640625" style="5"/>
    <col min="11267" max="11267" width="2.6640625" style="5" customWidth="1"/>
    <col min="11268" max="11270" width="7.33203125" style="5" customWidth="1"/>
    <col min="11271" max="11271" width="7" style="5" customWidth="1"/>
    <col min="11272" max="11272" width="7.33203125" style="5" customWidth="1"/>
    <col min="11273" max="11273" width="4.6640625" style="5" customWidth="1"/>
    <col min="11274" max="11274" width="10.33203125" style="5" customWidth="1"/>
    <col min="11275" max="11275" width="10.6640625" style="5" customWidth="1"/>
    <col min="11276" max="11519" width="9.1640625" style="5"/>
    <col min="11520" max="11520" width="5.6640625" style="5" customWidth="1"/>
    <col min="11521" max="11522" width="9.1640625" style="5"/>
    <col min="11523" max="11523" width="2.6640625" style="5" customWidth="1"/>
    <col min="11524" max="11526" width="7.33203125" style="5" customWidth="1"/>
    <col min="11527" max="11527" width="7" style="5" customWidth="1"/>
    <col min="11528" max="11528" width="7.33203125" style="5" customWidth="1"/>
    <col min="11529" max="11529" width="4.6640625" style="5" customWidth="1"/>
    <col min="11530" max="11530" width="10.33203125" style="5" customWidth="1"/>
    <col min="11531" max="11531" width="10.6640625" style="5" customWidth="1"/>
    <col min="11532" max="11775" width="9.1640625" style="5"/>
    <col min="11776" max="11776" width="5.6640625" style="5" customWidth="1"/>
    <col min="11777" max="11778" width="9.1640625" style="5"/>
    <col min="11779" max="11779" width="2.6640625" style="5" customWidth="1"/>
    <col min="11780" max="11782" width="7.33203125" style="5" customWidth="1"/>
    <col min="11783" max="11783" width="7" style="5" customWidth="1"/>
    <col min="11784" max="11784" width="7.33203125" style="5" customWidth="1"/>
    <col min="11785" max="11785" width="4.6640625" style="5" customWidth="1"/>
    <col min="11786" max="11786" width="10.33203125" style="5" customWidth="1"/>
    <col min="11787" max="11787" width="10.6640625" style="5" customWidth="1"/>
    <col min="11788" max="12031" width="9.1640625" style="5"/>
    <col min="12032" max="12032" width="5.6640625" style="5" customWidth="1"/>
    <col min="12033" max="12034" width="9.1640625" style="5"/>
    <col min="12035" max="12035" width="2.6640625" style="5" customWidth="1"/>
    <col min="12036" max="12038" width="7.33203125" style="5" customWidth="1"/>
    <col min="12039" max="12039" width="7" style="5" customWidth="1"/>
    <col min="12040" max="12040" width="7.33203125" style="5" customWidth="1"/>
    <col min="12041" max="12041" width="4.6640625" style="5" customWidth="1"/>
    <col min="12042" max="12042" width="10.33203125" style="5" customWidth="1"/>
    <col min="12043" max="12043" width="10.6640625" style="5" customWidth="1"/>
    <col min="12044" max="12287" width="9.1640625" style="5"/>
    <col min="12288" max="12288" width="5.6640625" style="5" customWidth="1"/>
    <col min="12289" max="12290" width="9.1640625" style="5"/>
    <col min="12291" max="12291" width="2.6640625" style="5" customWidth="1"/>
    <col min="12292" max="12294" width="7.33203125" style="5" customWidth="1"/>
    <col min="12295" max="12295" width="7" style="5" customWidth="1"/>
    <col min="12296" max="12296" width="7.33203125" style="5" customWidth="1"/>
    <col min="12297" max="12297" width="4.6640625" style="5" customWidth="1"/>
    <col min="12298" max="12298" width="10.33203125" style="5" customWidth="1"/>
    <col min="12299" max="12299" width="10.6640625" style="5" customWidth="1"/>
    <col min="12300" max="12543" width="9.1640625" style="5"/>
    <col min="12544" max="12544" width="5.6640625" style="5" customWidth="1"/>
    <col min="12545" max="12546" width="9.1640625" style="5"/>
    <col min="12547" max="12547" width="2.6640625" style="5" customWidth="1"/>
    <col min="12548" max="12550" width="7.33203125" style="5" customWidth="1"/>
    <col min="12551" max="12551" width="7" style="5" customWidth="1"/>
    <col min="12552" max="12552" width="7.33203125" style="5" customWidth="1"/>
    <col min="12553" max="12553" width="4.6640625" style="5" customWidth="1"/>
    <col min="12554" max="12554" width="10.33203125" style="5" customWidth="1"/>
    <col min="12555" max="12555" width="10.6640625" style="5" customWidth="1"/>
    <col min="12556" max="12799" width="9.1640625" style="5"/>
    <col min="12800" max="12800" width="5.6640625" style="5" customWidth="1"/>
    <col min="12801" max="12802" width="9.1640625" style="5"/>
    <col min="12803" max="12803" width="2.6640625" style="5" customWidth="1"/>
    <col min="12804" max="12806" width="7.33203125" style="5" customWidth="1"/>
    <col min="12807" max="12807" width="7" style="5" customWidth="1"/>
    <col min="12808" max="12808" width="7.33203125" style="5" customWidth="1"/>
    <col min="12809" max="12809" width="4.6640625" style="5" customWidth="1"/>
    <col min="12810" max="12810" width="10.33203125" style="5" customWidth="1"/>
    <col min="12811" max="12811" width="10.6640625" style="5" customWidth="1"/>
    <col min="12812" max="13055" width="9.1640625" style="5"/>
    <col min="13056" max="13056" width="5.6640625" style="5" customWidth="1"/>
    <col min="13057" max="13058" width="9.1640625" style="5"/>
    <col min="13059" max="13059" width="2.6640625" style="5" customWidth="1"/>
    <col min="13060" max="13062" width="7.33203125" style="5" customWidth="1"/>
    <col min="13063" max="13063" width="7" style="5" customWidth="1"/>
    <col min="13064" max="13064" width="7.33203125" style="5" customWidth="1"/>
    <col min="13065" max="13065" width="4.6640625" style="5" customWidth="1"/>
    <col min="13066" max="13066" width="10.33203125" style="5" customWidth="1"/>
    <col min="13067" max="13067" width="10.6640625" style="5" customWidth="1"/>
    <col min="13068" max="13311" width="9.1640625" style="5"/>
    <col min="13312" max="13312" width="5.6640625" style="5" customWidth="1"/>
    <col min="13313" max="13314" width="9.1640625" style="5"/>
    <col min="13315" max="13315" width="2.6640625" style="5" customWidth="1"/>
    <col min="13316" max="13318" width="7.33203125" style="5" customWidth="1"/>
    <col min="13319" max="13319" width="7" style="5" customWidth="1"/>
    <col min="13320" max="13320" width="7.33203125" style="5" customWidth="1"/>
    <col min="13321" max="13321" width="4.6640625" style="5" customWidth="1"/>
    <col min="13322" max="13322" width="10.33203125" style="5" customWidth="1"/>
    <col min="13323" max="13323" width="10.6640625" style="5" customWidth="1"/>
    <col min="13324" max="13567" width="9.1640625" style="5"/>
    <col min="13568" max="13568" width="5.6640625" style="5" customWidth="1"/>
    <col min="13569" max="13570" width="9.1640625" style="5"/>
    <col min="13571" max="13571" width="2.6640625" style="5" customWidth="1"/>
    <col min="13572" max="13574" width="7.33203125" style="5" customWidth="1"/>
    <col min="13575" max="13575" width="7" style="5" customWidth="1"/>
    <col min="13576" max="13576" width="7.33203125" style="5" customWidth="1"/>
    <col min="13577" max="13577" width="4.6640625" style="5" customWidth="1"/>
    <col min="13578" max="13578" width="10.33203125" style="5" customWidth="1"/>
    <col min="13579" max="13579" width="10.6640625" style="5" customWidth="1"/>
    <col min="13580" max="13823" width="9.1640625" style="5"/>
    <col min="13824" max="13824" width="5.6640625" style="5" customWidth="1"/>
    <col min="13825" max="13826" width="9.1640625" style="5"/>
    <col min="13827" max="13827" width="2.6640625" style="5" customWidth="1"/>
    <col min="13828" max="13830" width="7.33203125" style="5" customWidth="1"/>
    <col min="13831" max="13831" width="7" style="5" customWidth="1"/>
    <col min="13832" max="13832" width="7.33203125" style="5" customWidth="1"/>
    <col min="13833" max="13833" width="4.6640625" style="5" customWidth="1"/>
    <col min="13834" max="13834" width="10.33203125" style="5" customWidth="1"/>
    <col min="13835" max="13835" width="10.6640625" style="5" customWidth="1"/>
    <col min="13836" max="14079" width="9.1640625" style="5"/>
    <col min="14080" max="14080" width="5.6640625" style="5" customWidth="1"/>
    <col min="14081" max="14082" width="9.1640625" style="5"/>
    <col min="14083" max="14083" width="2.6640625" style="5" customWidth="1"/>
    <col min="14084" max="14086" width="7.33203125" style="5" customWidth="1"/>
    <col min="14087" max="14087" width="7" style="5" customWidth="1"/>
    <col min="14088" max="14088" width="7.33203125" style="5" customWidth="1"/>
    <col min="14089" max="14089" width="4.6640625" style="5" customWidth="1"/>
    <col min="14090" max="14090" width="10.33203125" style="5" customWidth="1"/>
    <col min="14091" max="14091" width="10.6640625" style="5" customWidth="1"/>
    <col min="14092" max="14335" width="9.1640625" style="5"/>
    <col min="14336" max="14336" width="5.6640625" style="5" customWidth="1"/>
    <col min="14337" max="14338" width="9.1640625" style="5"/>
    <col min="14339" max="14339" width="2.6640625" style="5" customWidth="1"/>
    <col min="14340" max="14342" width="7.33203125" style="5" customWidth="1"/>
    <col min="14343" max="14343" width="7" style="5" customWidth="1"/>
    <col min="14344" max="14344" width="7.33203125" style="5" customWidth="1"/>
    <col min="14345" max="14345" width="4.6640625" style="5" customWidth="1"/>
    <col min="14346" max="14346" width="10.33203125" style="5" customWidth="1"/>
    <col min="14347" max="14347" width="10.6640625" style="5" customWidth="1"/>
    <col min="14348" max="14591" width="9.1640625" style="5"/>
    <col min="14592" max="14592" width="5.6640625" style="5" customWidth="1"/>
    <col min="14593" max="14594" width="9.1640625" style="5"/>
    <col min="14595" max="14595" width="2.6640625" style="5" customWidth="1"/>
    <col min="14596" max="14598" width="7.33203125" style="5" customWidth="1"/>
    <col min="14599" max="14599" width="7" style="5" customWidth="1"/>
    <col min="14600" max="14600" width="7.33203125" style="5" customWidth="1"/>
    <col min="14601" max="14601" width="4.6640625" style="5" customWidth="1"/>
    <col min="14602" max="14602" width="10.33203125" style="5" customWidth="1"/>
    <col min="14603" max="14603" width="10.6640625" style="5" customWidth="1"/>
    <col min="14604" max="14847" width="9.1640625" style="5"/>
    <col min="14848" max="14848" width="5.6640625" style="5" customWidth="1"/>
    <col min="14849" max="14850" width="9.1640625" style="5"/>
    <col min="14851" max="14851" width="2.6640625" style="5" customWidth="1"/>
    <col min="14852" max="14854" width="7.33203125" style="5" customWidth="1"/>
    <col min="14855" max="14855" width="7" style="5" customWidth="1"/>
    <col min="14856" max="14856" width="7.33203125" style="5" customWidth="1"/>
    <col min="14857" max="14857" width="4.6640625" style="5" customWidth="1"/>
    <col min="14858" max="14858" width="10.33203125" style="5" customWidth="1"/>
    <col min="14859" max="14859" width="10.6640625" style="5" customWidth="1"/>
    <col min="14860" max="15103" width="9.1640625" style="5"/>
    <col min="15104" max="15104" width="5.6640625" style="5" customWidth="1"/>
    <col min="15105" max="15106" width="9.1640625" style="5"/>
    <col min="15107" max="15107" width="2.6640625" style="5" customWidth="1"/>
    <col min="15108" max="15110" width="7.33203125" style="5" customWidth="1"/>
    <col min="15111" max="15111" width="7" style="5" customWidth="1"/>
    <col min="15112" max="15112" width="7.33203125" style="5" customWidth="1"/>
    <col min="15113" max="15113" width="4.6640625" style="5" customWidth="1"/>
    <col min="15114" max="15114" width="10.33203125" style="5" customWidth="1"/>
    <col min="15115" max="15115" width="10.6640625" style="5" customWidth="1"/>
    <col min="15116" max="15359" width="9.1640625" style="5"/>
    <col min="15360" max="15360" width="5.6640625" style="5" customWidth="1"/>
    <col min="15361" max="15362" width="9.1640625" style="5"/>
    <col min="15363" max="15363" width="2.6640625" style="5" customWidth="1"/>
    <col min="15364" max="15366" width="7.33203125" style="5" customWidth="1"/>
    <col min="15367" max="15367" width="7" style="5" customWidth="1"/>
    <col min="15368" max="15368" width="7.33203125" style="5" customWidth="1"/>
    <col min="15369" max="15369" width="4.6640625" style="5" customWidth="1"/>
    <col min="15370" max="15370" width="10.33203125" style="5" customWidth="1"/>
    <col min="15371" max="15371" width="10.6640625" style="5" customWidth="1"/>
    <col min="15372" max="15615" width="9.1640625" style="5"/>
    <col min="15616" max="15616" width="5.6640625" style="5" customWidth="1"/>
    <col min="15617" max="15618" width="9.1640625" style="5"/>
    <col min="15619" max="15619" width="2.6640625" style="5" customWidth="1"/>
    <col min="15620" max="15622" width="7.33203125" style="5" customWidth="1"/>
    <col min="15623" max="15623" width="7" style="5" customWidth="1"/>
    <col min="15624" max="15624" width="7.33203125" style="5" customWidth="1"/>
    <col min="15625" max="15625" width="4.6640625" style="5" customWidth="1"/>
    <col min="15626" max="15626" width="10.33203125" style="5" customWidth="1"/>
    <col min="15627" max="15627" width="10.6640625" style="5" customWidth="1"/>
    <col min="15628" max="15871" width="9.1640625" style="5"/>
    <col min="15872" max="15872" width="5.6640625" style="5" customWidth="1"/>
    <col min="15873" max="15874" width="9.1640625" style="5"/>
    <col min="15875" max="15875" width="2.6640625" style="5" customWidth="1"/>
    <col min="15876" max="15878" width="7.33203125" style="5" customWidth="1"/>
    <col min="15879" max="15879" width="7" style="5" customWidth="1"/>
    <col min="15880" max="15880" width="7.33203125" style="5" customWidth="1"/>
    <col min="15881" max="15881" width="4.6640625" style="5" customWidth="1"/>
    <col min="15882" max="15882" width="10.33203125" style="5" customWidth="1"/>
    <col min="15883" max="15883" width="10.6640625" style="5" customWidth="1"/>
    <col min="15884" max="16127" width="9.1640625" style="5"/>
    <col min="16128" max="16128" width="5.6640625" style="5" customWidth="1"/>
    <col min="16129" max="16130" width="9.1640625" style="5"/>
    <col min="16131" max="16131" width="2.6640625" style="5" customWidth="1"/>
    <col min="16132" max="16134" width="7.33203125" style="5" customWidth="1"/>
    <col min="16135" max="16135" width="7" style="5" customWidth="1"/>
    <col min="16136" max="16136" width="7.33203125" style="5" customWidth="1"/>
    <col min="16137" max="16137" width="4.6640625" style="5" customWidth="1"/>
    <col min="16138" max="16138" width="10.33203125" style="5" customWidth="1"/>
    <col min="16139" max="16139" width="10.6640625" style="5" customWidth="1"/>
    <col min="16140" max="16384" width="9.1640625" style="5"/>
  </cols>
  <sheetData>
    <row r="1" spans="1:14" s="1" customFormat="1" ht="20" customHeight="1" x14ac:dyDescent="0.15"/>
    <row r="2" spans="1:14" s="1" customFormat="1" ht="21.75" customHeight="1" x14ac:dyDescent="0.15">
      <c r="A2" s="13"/>
      <c r="H2" s="74"/>
      <c r="I2" s="276"/>
      <c r="J2" s="276"/>
      <c r="K2" s="14"/>
    </row>
    <row r="3" spans="1:14" s="1" customFormat="1" ht="24" customHeight="1" x14ac:dyDescent="0.15">
      <c r="A3" s="6" t="s">
        <v>0</v>
      </c>
      <c r="B3" s="9"/>
      <c r="C3" s="230"/>
      <c r="D3" s="230"/>
      <c r="E3" s="230"/>
      <c r="F3" s="9"/>
      <c r="H3" s="277" t="s">
        <v>30</v>
      </c>
      <c r="I3" s="277"/>
      <c r="J3" s="277"/>
      <c r="K3" s="277"/>
      <c r="L3" s="277"/>
    </row>
    <row r="4" spans="1:14" s="1" customFormat="1" ht="24" customHeight="1" x14ac:dyDescent="0.15">
      <c r="A4" s="6" t="s">
        <v>2</v>
      </c>
      <c r="B4" s="9"/>
      <c r="C4" s="8"/>
      <c r="D4" s="8"/>
      <c r="E4" s="8"/>
      <c r="F4" s="9"/>
      <c r="H4" s="277" t="s">
        <v>31</v>
      </c>
      <c r="I4" s="277"/>
      <c r="J4" s="277"/>
      <c r="K4" s="277"/>
      <c r="L4" s="277"/>
    </row>
    <row r="5" spans="1:14" s="1" customFormat="1" ht="8" customHeight="1" thickBot="1" x14ac:dyDescent="0.2">
      <c r="A5" s="75"/>
      <c r="B5" s="76"/>
      <c r="C5" s="278"/>
      <c r="D5" s="278"/>
      <c r="E5" s="278"/>
      <c r="F5" s="77"/>
      <c r="G5" s="78"/>
      <c r="H5" s="279"/>
      <c r="I5" s="279"/>
      <c r="J5" s="279"/>
      <c r="K5" s="279"/>
      <c r="L5" s="279"/>
    </row>
    <row r="6" spans="1:14" s="1" customFormat="1" ht="23" customHeight="1" x14ac:dyDescent="0.15">
      <c r="A6" s="19" t="s">
        <v>3</v>
      </c>
      <c r="B6" s="20"/>
      <c r="C6" s="21"/>
      <c r="D6" s="21"/>
      <c r="E6" s="21"/>
      <c r="F6" s="21"/>
      <c r="G6" s="22" t="s">
        <v>4</v>
      </c>
      <c r="H6" s="23"/>
      <c r="I6" s="22" t="s">
        <v>5</v>
      </c>
      <c r="J6" s="79"/>
      <c r="K6" s="25"/>
      <c r="L6" s="5"/>
      <c r="M6" s="5"/>
    </row>
    <row r="7" spans="1:14" s="1" customFormat="1" ht="23" customHeight="1" x14ac:dyDescent="0.15">
      <c r="A7" s="28" t="s">
        <v>3</v>
      </c>
      <c r="B7" s="7"/>
      <c r="C7" s="29"/>
      <c r="D7" s="29"/>
      <c r="E7" s="29"/>
      <c r="F7" s="29"/>
      <c r="G7" s="30" t="s">
        <v>4</v>
      </c>
      <c r="H7" s="80"/>
      <c r="I7" s="1" t="s">
        <v>5</v>
      </c>
      <c r="J7" s="80"/>
      <c r="K7" s="31"/>
      <c r="L7" s="5"/>
      <c r="M7" s="5"/>
    </row>
    <row r="8" spans="1:14" s="1" customFormat="1" ht="23" customHeight="1" x14ac:dyDescent="0.15">
      <c r="A8" s="28" t="s">
        <v>6</v>
      </c>
      <c r="B8" s="7"/>
      <c r="C8" s="32"/>
      <c r="D8" s="32"/>
      <c r="E8" s="32"/>
      <c r="F8" s="32"/>
      <c r="G8" s="232"/>
      <c r="H8" s="233"/>
      <c r="I8" s="234"/>
      <c r="J8" s="233"/>
      <c r="K8" s="235"/>
      <c r="L8" s="5"/>
      <c r="M8" s="5"/>
      <c r="N8" s="81"/>
    </row>
    <row r="9" spans="1:14" ht="23" customHeight="1" x14ac:dyDescent="0.15">
      <c r="A9" s="33" t="s">
        <v>7</v>
      </c>
      <c r="B9" s="34"/>
      <c r="C9" s="32"/>
      <c r="D9" s="32"/>
      <c r="E9" s="32"/>
      <c r="F9" s="32"/>
      <c r="G9" s="35" t="s">
        <v>4</v>
      </c>
      <c r="H9" s="36"/>
      <c r="I9" s="37" t="s">
        <v>5</v>
      </c>
      <c r="J9" s="82"/>
      <c r="K9" s="39"/>
      <c r="N9" s="81"/>
    </row>
    <row r="10" spans="1:14" ht="23" customHeight="1" thickBot="1" x14ac:dyDescent="0.2">
      <c r="A10" s="40" t="s">
        <v>8</v>
      </c>
      <c r="B10" s="41"/>
      <c r="C10" s="42"/>
      <c r="D10" s="42"/>
      <c r="E10" s="42"/>
      <c r="F10" s="42"/>
      <c r="G10" s="43" t="s">
        <v>4</v>
      </c>
      <c r="H10" s="44"/>
      <c r="I10" s="45" t="s">
        <v>5</v>
      </c>
      <c r="J10" s="83"/>
      <c r="K10" s="47"/>
      <c r="N10" s="81"/>
    </row>
    <row r="11" spans="1:14" s="1" customFormat="1" ht="17" customHeight="1" x14ac:dyDescent="0.15">
      <c r="G11" s="78"/>
      <c r="H11" s="78"/>
      <c r="I11" s="78"/>
      <c r="J11" s="78"/>
      <c r="K11" s="78"/>
    </row>
    <row r="12" spans="1:14" ht="17" customHeight="1" x14ac:dyDescent="0.15"/>
    <row r="13" spans="1:14" ht="17" customHeight="1" x14ac:dyDescent="0.15">
      <c r="A13" s="258" t="s">
        <v>32</v>
      </c>
      <c r="B13" s="261"/>
      <c r="C13" s="262"/>
      <c r="D13" s="262"/>
      <c r="E13" s="262"/>
      <c r="F13" s="262"/>
      <c r="G13" s="262"/>
      <c r="H13" s="262"/>
      <c r="I13" s="262"/>
      <c r="J13" s="262"/>
      <c r="K13" s="262"/>
      <c r="L13" s="262"/>
      <c r="M13" s="263"/>
    </row>
    <row r="14" spans="1:14" ht="18" customHeight="1" x14ac:dyDescent="0.15">
      <c r="A14" s="259"/>
      <c r="B14" s="264"/>
      <c r="C14" s="265"/>
      <c r="D14" s="265"/>
      <c r="E14" s="265"/>
      <c r="F14" s="265"/>
      <c r="G14" s="265"/>
      <c r="H14" s="265"/>
      <c r="I14" s="265"/>
      <c r="J14" s="265"/>
      <c r="K14" s="265"/>
      <c r="L14" s="265"/>
      <c r="M14" s="266"/>
    </row>
    <row r="15" spans="1:14" ht="124.25" customHeight="1" x14ac:dyDescent="0.15">
      <c r="A15" s="260"/>
      <c r="B15" s="267"/>
      <c r="C15" s="268"/>
      <c r="D15" s="268"/>
      <c r="E15" s="268"/>
      <c r="F15" s="268"/>
      <c r="G15" s="268"/>
      <c r="H15" s="268"/>
      <c r="I15" s="268"/>
      <c r="J15" s="265"/>
      <c r="K15" s="265"/>
      <c r="L15" s="265"/>
      <c r="M15" s="266"/>
    </row>
    <row r="16" spans="1:14" ht="18" customHeight="1" x14ac:dyDescent="0.15">
      <c r="A16" s="84" t="s">
        <v>33</v>
      </c>
      <c r="B16" s="64"/>
      <c r="C16" s="64"/>
      <c r="D16" s="85"/>
      <c r="E16" s="85"/>
      <c r="F16" s="85"/>
      <c r="G16" s="85"/>
      <c r="H16" s="85"/>
      <c r="I16" s="86"/>
      <c r="J16" s="87"/>
      <c r="K16" s="88"/>
      <c r="L16" s="64"/>
      <c r="M16" s="89"/>
    </row>
    <row r="17" spans="1:11" ht="12.5" customHeight="1" x14ac:dyDescent="0.15">
      <c r="A17" s="90"/>
    </row>
    <row r="18" spans="1:11" ht="19.25" customHeight="1" x14ac:dyDescent="0.15">
      <c r="A18" s="13" t="s">
        <v>34</v>
      </c>
      <c r="J18" s="269" t="s">
        <v>35</v>
      </c>
      <c r="K18" s="270"/>
    </row>
    <row r="19" spans="1:11" ht="8" customHeight="1" x14ac:dyDescent="0.15">
      <c r="F19" s="26"/>
      <c r="I19" s="91"/>
      <c r="J19" s="92"/>
      <c r="K19" s="93"/>
    </row>
    <row r="20" spans="1:11" ht="19.25" customHeight="1" x14ac:dyDescent="0.15">
      <c r="A20" s="13" t="s">
        <v>36</v>
      </c>
    </row>
    <row r="21" spans="1:11" ht="8" customHeight="1" x14ac:dyDescent="0.15">
      <c r="A21" s="13"/>
    </row>
    <row r="22" spans="1:11" ht="13.5" customHeight="1" x14ac:dyDescent="0.15">
      <c r="A22" s="94" t="s">
        <v>37</v>
      </c>
      <c r="B22" s="94"/>
      <c r="D22" s="95"/>
      <c r="G22" s="96"/>
      <c r="H22" s="97"/>
      <c r="I22" s="98"/>
      <c r="J22" s="99"/>
    </row>
    <row r="23" spans="1:11" ht="15.5" customHeight="1" x14ac:dyDescent="0.15">
      <c r="A23" s="271" t="s">
        <v>38</v>
      </c>
      <c r="B23" s="271"/>
      <c r="C23" s="272"/>
      <c r="D23" s="100"/>
      <c r="E23" s="84" t="s">
        <v>39</v>
      </c>
      <c r="F23" s="101"/>
      <c r="G23" s="100"/>
      <c r="H23" s="102">
        <f>IFERROR(IF(ROUND(D23/G23,3)&gt;10,10,ROUND(D23/G23,3)),10)</f>
        <v>10</v>
      </c>
      <c r="I23" s="103"/>
      <c r="J23" s="104">
        <f>10-H23</f>
        <v>0</v>
      </c>
      <c r="K23" s="105"/>
    </row>
    <row r="24" spans="1:11" ht="8.25" customHeight="1" x14ac:dyDescent="0.15">
      <c r="D24" s="95"/>
      <c r="G24" s="96"/>
      <c r="H24" s="106"/>
      <c r="I24" s="103"/>
      <c r="J24" s="107"/>
      <c r="K24" s="105"/>
    </row>
    <row r="25" spans="1:11" ht="12" customHeight="1" x14ac:dyDescent="0.15">
      <c r="D25" s="95"/>
      <c r="G25" s="95"/>
      <c r="H25" s="106"/>
      <c r="I25" s="103"/>
      <c r="J25" s="105"/>
      <c r="K25" s="105"/>
    </row>
    <row r="26" spans="1:11" ht="15" customHeight="1" x14ac:dyDescent="0.15">
      <c r="D26" s="273" t="s">
        <v>33</v>
      </c>
      <c r="E26" s="274"/>
      <c r="F26" s="274"/>
      <c r="G26" s="274"/>
      <c r="H26" s="274"/>
      <c r="I26" s="275"/>
      <c r="J26" s="108">
        <f>D16+E16+F16+G16+H16+I16</f>
        <v>0</v>
      </c>
      <c r="K26" s="105"/>
    </row>
    <row r="27" spans="1:11" ht="7.5" customHeight="1" thickBot="1" x14ac:dyDescent="0.2">
      <c r="D27" s="95"/>
      <c r="G27" s="95"/>
      <c r="K27" s="109"/>
    </row>
    <row r="28" spans="1:11" ht="20.25" customHeight="1" thickBot="1" x14ac:dyDescent="0.2">
      <c r="F28" s="110" t="s">
        <v>40</v>
      </c>
      <c r="G28" s="111"/>
      <c r="H28" s="111"/>
      <c r="I28" s="112"/>
      <c r="J28" s="113">
        <f>J23-J26</f>
        <v>0</v>
      </c>
      <c r="K28" s="93">
        <v>1</v>
      </c>
    </row>
    <row r="29" spans="1:11" ht="11.25" customHeight="1" thickBot="1" x14ac:dyDescent="0.2"/>
    <row r="30" spans="1:11" ht="24" customHeight="1" thickBot="1" x14ac:dyDescent="0.2">
      <c r="F30" s="255" t="s">
        <v>41</v>
      </c>
      <c r="G30" s="256"/>
      <c r="H30" s="256"/>
      <c r="I30" s="256"/>
      <c r="J30" s="257"/>
      <c r="K30" s="114">
        <f>J28</f>
        <v>0</v>
      </c>
    </row>
    <row r="32" spans="1:11" ht="15.5" customHeight="1" x14ac:dyDescent="0.15"/>
    <row r="34" spans="1:11" ht="19.5" customHeight="1" x14ac:dyDescent="0.15">
      <c r="A34" s="64" t="s">
        <v>28</v>
      </c>
      <c r="B34" s="65"/>
      <c r="C34" s="65"/>
      <c r="D34" s="66"/>
      <c r="E34" s="12"/>
      <c r="G34" s="64" t="s">
        <v>29</v>
      </c>
      <c r="H34" s="115"/>
      <c r="I34" s="67"/>
      <c r="J34" s="68"/>
      <c r="K34" s="67"/>
    </row>
  </sheetData>
  <mergeCells count="13">
    <mergeCell ref="I2:J2"/>
    <mergeCell ref="C3:E3"/>
    <mergeCell ref="H3:L3"/>
    <mergeCell ref="H4:L4"/>
    <mergeCell ref="C5:E5"/>
    <mergeCell ref="H5:L5"/>
    <mergeCell ref="F30:J30"/>
    <mergeCell ref="G8:K8"/>
    <mergeCell ref="A13:A15"/>
    <mergeCell ref="B13:M15"/>
    <mergeCell ref="J18:K18"/>
    <mergeCell ref="A23:C23"/>
    <mergeCell ref="D26:I26"/>
  </mergeCells>
  <pageMargins left="0.78740157480314998" right="0.15748031496063" top="0.98425196850393704" bottom="0.39370078740157499" header="0.683070866" footer="0.196850393700787"/>
  <pageSetup orientation="portrait" r:id="rId1"/>
  <headerFooter alignWithMargins="0">
    <oddHeader>&amp;L&amp;G&amp;C&amp;"Verdana,Bold"&amp;14 1* Pas de Deux: Performance&amp;R&amp;"Verdana,Bold"&amp;12JUDGE B</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1F02-5BF3-EA42-A150-E9CBD4567854}">
  <sheetPr>
    <pageSetUpPr fitToPage="1"/>
  </sheetPr>
  <dimension ref="A1:P29"/>
  <sheetViews>
    <sheetView tabSelected="1" view="pageLayout" zoomScaleNormal="100" workbookViewId="0">
      <selection activeCell="A10" sqref="A10"/>
    </sheetView>
  </sheetViews>
  <sheetFormatPr baseColWidth="10" defaultColWidth="9.1640625" defaultRowHeight="13" x14ac:dyDescent="0.15"/>
  <cols>
    <col min="1" max="1" width="5.6640625" style="5" customWidth="1"/>
    <col min="2" max="2" width="4.33203125" style="5" customWidth="1"/>
    <col min="3" max="3" width="9.1640625" style="5"/>
    <col min="4" max="4" width="2.6640625" style="5" customWidth="1"/>
    <col min="5" max="6" width="7.33203125" style="5" customWidth="1"/>
    <col min="7" max="7" width="6" style="5" customWidth="1"/>
    <col min="8" max="8" width="7" style="5" customWidth="1"/>
    <col min="9" max="11" width="7.33203125" style="5" customWidth="1"/>
    <col min="12" max="12" width="10.6640625" style="5" customWidth="1"/>
    <col min="13" max="13" width="5.8320312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s="1" customFormat="1" ht="21.75" customHeight="1" x14ac:dyDescent="0.15">
      <c r="A2" s="13"/>
      <c r="I2" s="74"/>
      <c r="J2" s="276"/>
      <c r="K2" s="276"/>
      <c r="L2" s="14"/>
    </row>
    <row r="3" spans="1:14" s="1" customFormat="1" ht="21.75" customHeight="1" x14ac:dyDescent="0.15">
      <c r="A3" s="6" t="s">
        <v>0</v>
      </c>
      <c r="B3" s="7"/>
      <c r="C3" s="116"/>
      <c r="D3" s="116"/>
      <c r="E3" s="116"/>
      <c r="F3" s="116"/>
      <c r="G3" s="9"/>
      <c r="J3" s="48"/>
      <c r="K3" s="48"/>
      <c r="L3" s="277" t="s">
        <v>57</v>
      </c>
      <c r="M3" s="277"/>
      <c r="N3" s="277"/>
    </row>
    <row r="4" spans="1:14" s="1" customFormat="1" ht="21.75" customHeight="1" x14ac:dyDescent="0.15">
      <c r="A4" s="6" t="s">
        <v>2</v>
      </c>
      <c r="B4" s="7"/>
      <c r="C4" s="8"/>
      <c r="D4" s="8"/>
      <c r="E4" s="8"/>
      <c r="F4" s="8"/>
      <c r="G4" s="9"/>
      <c r="J4" s="48"/>
      <c r="K4" s="48"/>
      <c r="L4" s="277"/>
      <c r="M4" s="277"/>
      <c r="N4" s="277"/>
    </row>
    <row r="5" spans="1:14" s="1" customFormat="1" ht="8" customHeight="1" thickBot="1" x14ac:dyDescent="0.2">
      <c r="A5" s="75"/>
      <c r="B5" s="76"/>
      <c r="C5" s="117"/>
      <c r="D5" s="117"/>
      <c r="E5" s="117"/>
      <c r="F5" s="117"/>
      <c r="G5" s="77"/>
      <c r="H5" s="78"/>
      <c r="I5" s="13"/>
      <c r="J5" s="13"/>
      <c r="K5" s="13"/>
      <c r="L5" s="13"/>
      <c r="M5" s="13"/>
    </row>
    <row r="6" spans="1:14" s="1" customFormat="1" ht="21.5" customHeight="1" x14ac:dyDescent="0.15">
      <c r="A6" s="19" t="s">
        <v>3</v>
      </c>
      <c r="B6" s="20"/>
      <c r="C6" s="21"/>
      <c r="D6" s="21"/>
      <c r="E6" s="21"/>
      <c r="F6" s="21"/>
      <c r="G6" s="22" t="s">
        <v>4</v>
      </c>
      <c r="H6" s="23"/>
      <c r="I6" s="22" t="s">
        <v>5</v>
      </c>
      <c r="J6" s="79"/>
      <c r="K6" s="25"/>
      <c r="L6" s="5"/>
      <c r="M6" s="5"/>
    </row>
    <row r="7" spans="1:14" s="1" customFormat="1" ht="21.5" customHeight="1" x14ac:dyDescent="0.15">
      <c r="A7" s="28" t="s">
        <v>6</v>
      </c>
      <c r="B7" s="7"/>
      <c r="C7" s="32"/>
      <c r="D7" s="32"/>
      <c r="E7" s="32"/>
      <c r="F7" s="32"/>
      <c r="G7" s="232"/>
      <c r="H7" s="233"/>
      <c r="I7" s="234"/>
      <c r="J7" s="233"/>
      <c r="K7" s="235"/>
      <c r="L7" s="5"/>
      <c r="M7" s="5"/>
      <c r="N7" s="81"/>
    </row>
    <row r="8" spans="1:14" ht="21.5" customHeight="1" x14ac:dyDescent="0.15">
      <c r="A8" s="33" t="s">
        <v>7</v>
      </c>
      <c r="B8" s="34"/>
      <c r="C8" s="32"/>
      <c r="D8" s="32"/>
      <c r="E8" s="32"/>
      <c r="F8" s="32"/>
      <c r="G8" s="35" t="s">
        <v>4</v>
      </c>
      <c r="H8" s="36"/>
      <c r="I8" s="37" t="s">
        <v>5</v>
      </c>
      <c r="J8" s="82"/>
      <c r="K8" s="39"/>
      <c r="N8" s="81"/>
    </row>
    <row r="9" spans="1:14" ht="21.5" customHeight="1" thickBot="1" x14ac:dyDescent="0.2">
      <c r="A9" s="40" t="s">
        <v>8</v>
      </c>
      <c r="B9" s="41"/>
      <c r="C9" s="42"/>
      <c r="D9" s="42"/>
      <c r="E9" s="42"/>
      <c r="F9" s="42"/>
      <c r="G9" s="43" t="s">
        <v>4</v>
      </c>
      <c r="H9" s="44"/>
      <c r="I9" s="45" t="s">
        <v>5</v>
      </c>
      <c r="J9" s="83"/>
      <c r="K9" s="47"/>
      <c r="N9" s="81"/>
    </row>
    <row r="10" spans="1:14" ht="33" customHeight="1" x14ac:dyDescent="0.15">
      <c r="C10" s="135"/>
      <c r="H10" s="95"/>
      <c r="K10" s="136"/>
    </row>
    <row r="11" spans="1:14" ht="24.75" customHeight="1" thickBot="1" x14ac:dyDescent="0.2">
      <c r="B11" s="26" t="s">
        <v>48</v>
      </c>
      <c r="K11" s="118" t="s">
        <v>42</v>
      </c>
    </row>
    <row r="12" spans="1:14" ht="24.75" customHeight="1" x14ac:dyDescent="0.15">
      <c r="B12" s="288" t="s">
        <v>49</v>
      </c>
      <c r="C12" s="289"/>
      <c r="D12" s="289"/>
      <c r="E12" s="289"/>
      <c r="F12" s="289"/>
      <c r="G12" s="289"/>
      <c r="H12" s="289"/>
      <c r="I12" s="290"/>
      <c r="J12" s="137" t="s">
        <v>50</v>
      </c>
      <c r="K12" s="120"/>
      <c r="L12" s="121">
        <f>K12*0.2</f>
        <v>0</v>
      </c>
    </row>
    <row r="13" spans="1:14" ht="27.75" customHeight="1" x14ac:dyDescent="0.15">
      <c r="A13" s="280"/>
      <c r="B13" s="291" t="s">
        <v>51</v>
      </c>
      <c r="C13" s="292"/>
      <c r="D13" s="292"/>
      <c r="E13" s="292"/>
      <c r="F13" s="292"/>
      <c r="G13" s="292"/>
      <c r="H13" s="292"/>
      <c r="I13" s="293"/>
      <c r="J13" s="138" t="s">
        <v>43</v>
      </c>
      <c r="K13" s="139"/>
      <c r="L13" s="140">
        <f>K13*0.25</f>
        <v>0</v>
      </c>
    </row>
    <row r="14" spans="1:14" ht="27.75" customHeight="1" x14ac:dyDescent="0.15">
      <c r="A14" s="280"/>
      <c r="B14" s="294" t="s">
        <v>52</v>
      </c>
      <c r="C14" s="295"/>
      <c r="D14" s="295"/>
      <c r="E14" s="295"/>
      <c r="F14" s="295"/>
      <c r="G14" s="295"/>
      <c r="H14" s="295"/>
      <c r="I14" s="295"/>
      <c r="J14" s="138" t="s">
        <v>53</v>
      </c>
      <c r="K14" s="139"/>
      <c r="L14" s="140">
        <f>K14*0.2</f>
        <v>0</v>
      </c>
    </row>
    <row r="15" spans="1:14" ht="27.75" customHeight="1" x14ac:dyDescent="0.15">
      <c r="A15" s="280"/>
      <c r="B15" s="281" t="s">
        <v>71</v>
      </c>
      <c r="C15" s="282"/>
      <c r="D15" s="282"/>
      <c r="E15" s="282"/>
      <c r="F15" s="282"/>
      <c r="G15" s="282"/>
      <c r="H15" s="282"/>
      <c r="I15" s="282"/>
      <c r="J15" s="141" t="s">
        <v>54</v>
      </c>
      <c r="K15" s="142"/>
      <c r="L15" s="143">
        <f>K15*0.2</f>
        <v>0</v>
      </c>
    </row>
    <row r="16" spans="1:14" ht="27.75" customHeight="1" thickBot="1" x14ac:dyDescent="0.2">
      <c r="A16" s="280"/>
      <c r="B16" s="283" t="s">
        <v>55</v>
      </c>
      <c r="C16" s="284"/>
      <c r="D16" s="284"/>
      <c r="E16" s="284"/>
      <c r="F16" s="284"/>
      <c r="G16" s="284"/>
      <c r="H16" s="284"/>
      <c r="I16" s="284"/>
      <c r="J16" s="119" t="s">
        <v>56</v>
      </c>
      <c r="K16" s="122"/>
      <c r="L16" s="123">
        <f>K16*0.15</f>
        <v>0</v>
      </c>
    </row>
    <row r="17" spans="1:16" ht="18" customHeight="1" x14ac:dyDescent="0.15">
      <c r="A17" s="61"/>
      <c r="B17" s="61"/>
      <c r="C17" s="61"/>
      <c r="D17" s="61"/>
      <c r="E17" s="61"/>
      <c r="F17" s="61"/>
      <c r="G17" s="61"/>
      <c r="H17" s="61"/>
      <c r="I17" s="61"/>
      <c r="J17" s="61"/>
      <c r="K17" s="61"/>
      <c r="L17" s="124">
        <f>SUM(L12:L16)</f>
        <v>0</v>
      </c>
    </row>
    <row r="18" spans="1:16" ht="18" customHeight="1" x14ac:dyDescent="0.15">
      <c r="A18" s="61"/>
      <c r="B18" s="61"/>
      <c r="C18" s="61"/>
      <c r="D18" s="61"/>
      <c r="E18" s="61"/>
      <c r="F18" s="61"/>
      <c r="G18" s="61"/>
      <c r="H18" s="61"/>
      <c r="I18" s="61"/>
      <c r="J18" s="61"/>
      <c r="K18" s="61"/>
      <c r="L18" s="144"/>
    </row>
    <row r="19" spans="1:16" ht="7.5" customHeight="1" x14ac:dyDescent="0.15">
      <c r="A19" s="61"/>
      <c r="B19" s="61"/>
      <c r="C19" s="61"/>
      <c r="D19" s="61"/>
      <c r="E19" s="61"/>
      <c r="F19" s="61"/>
      <c r="G19" s="61"/>
      <c r="H19" s="61"/>
      <c r="I19" s="61"/>
      <c r="J19" s="61"/>
      <c r="K19" s="61"/>
      <c r="L19" s="62"/>
    </row>
    <row r="20" spans="1:16" ht="18" customHeight="1" x14ac:dyDescent="0.15">
      <c r="A20" s="61"/>
      <c r="B20" s="285" t="s">
        <v>37</v>
      </c>
      <c r="C20" s="286"/>
      <c r="D20" s="286"/>
      <c r="E20" s="286"/>
      <c r="F20" s="286"/>
      <c r="G20" s="286"/>
      <c r="H20" s="286"/>
      <c r="I20" s="286"/>
      <c r="J20" s="286"/>
      <c r="K20" s="287"/>
      <c r="L20" s="125"/>
    </row>
    <row r="21" spans="1:16" ht="18" customHeight="1" x14ac:dyDescent="0.15">
      <c r="A21" s="61"/>
      <c r="B21" s="128"/>
      <c r="C21" s="128"/>
      <c r="D21" s="128"/>
      <c r="E21" s="128"/>
      <c r="F21" s="128"/>
      <c r="G21" s="128"/>
      <c r="H21" s="128"/>
      <c r="I21" s="128"/>
      <c r="J21" s="128"/>
      <c r="K21" s="128"/>
      <c r="L21" s="145"/>
    </row>
    <row r="22" spans="1:16" ht="18" customHeight="1" x14ac:dyDescent="0.15">
      <c r="A22" s="61"/>
      <c r="B22" s="128"/>
      <c r="C22" s="128"/>
      <c r="D22" s="128"/>
      <c r="E22" s="128"/>
      <c r="F22" s="128"/>
      <c r="G22" s="128"/>
      <c r="H22" s="128"/>
      <c r="I22" s="128"/>
      <c r="J22" s="128"/>
      <c r="K22" s="128"/>
      <c r="L22" s="145"/>
    </row>
    <row r="23" spans="1:16" ht="7.5" customHeight="1" thickBot="1" x14ac:dyDescent="0.2">
      <c r="L23" s="105"/>
    </row>
    <row r="24" spans="1:16" ht="24" customHeight="1" thickBot="1" x14ac:dyDescent="0.2">
      <c r="K24" s="126" t="s">
        <v>44</v>
      </c>
      <c r="L24" s="127"/>
      <c r="M24" s="127"/>
      <c r="N24" s="63">
        <f>SUM(L12:L16)-L20</f>
        <v>0</v>
      </c>
      <c r="O24" s="146"/>
      <c r="P24" s="147"/>
    </row>
    <row r="25" spans="1:16" ht="26" customHeight="1" x14ac:dyDescent="0.15">
      <c r="P25" s="97"/>
    </row>
    <row r="26" spans="1:16" ht="24" customHeight="1" x14ac:dyDescent="0.15">
      <c r="F26" s="69"/>
      <c r="H26" s="148"/>
      <c r="I26" s="149"/>
    </row>
    <row r="27" spans="1:16" ht="24" customHeight="1" x14ac:dyDescent="0.15">
      <c r="F27" s="69"/>
      <c r="H27" s="148"/>
      <c r="I27" s="149"/>
      <c r="J27" s="150"/>
      <c r="K27" s="151"/>
      <c r="L27" s="152"/>
    </row>
    <row r="29" spans="1:16" ht="22.5" customHeight="1" x14ac:dyDescent="0.15">
      <c r="A29" s="64" t="s">
        <v>28</v>
      </c>
      <c r="B29" s="153"/>
      <c r="C29" s="65"/>
      <c r="D29" s="66"/>
      <c r="E29" s="66"/>
      <c r="F29" s="12"/>
      <c r="H29" s="64" t="s">
        <v>29</v>
      </c>
      <c r="I29" s="64"/>
      <c r="J29" s="67"/>
      <c r="K29" s="68"/>
      <c r="L29" s="67"/>
    </row>
  </sheetData>
  <mergeCells count="12">
    <mergeCell ref="L3:N3"/>
    <mergeCell ref="L4:N4"/>
    <mergeCell ref="G7:K7"/>
    <mergeCell ref="B12:I12"/>
    <mergeCell ref="A13:A14"/>
    <mergeCell ref="B13:I13"/>
    <mergeCell ref="B14:I14"/>
    <mergeCell ref="A15:A16"/>
    <mergeCell ref="B15:I15"/>
    <mergeCell ref="B16:I16"/>
    <mergeCell ref="B20:K20"/>
    <mergeCell ref="J2:K2"/>
  </mergeCells>
  <pageMargins left="0.78740157480314998" right="0.15748031496063" top="0.98425196850393704" bottom="0.39370078740157499" header="0.683070866" footer="0.196850393700787"/>
  <pageSetup scale="78" orientation="portrait" r:id="rId1"/>
  <headerFooter alignWithMargins="0">
    <oddHeader>&amp;L&amp;G&amp;C&amp;"Verdana,Bold"&amp;14 Individual 1* Pas De Deux Freestyle: Artistic&amp;R&amp;"Verdana,Bold"&amp;12JUDGE C</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3JA - Horse Comps</vt:lpstr>
      <vt:lpstr>3JB - 1 Star PDD Comp</vt:lpstr>
      <vt:lpstr>3JC - 1 Star PDD Comp</vt:lpstr>
      <vt:lpstr>3JA - Horse FS</vt:lpstr>
      <vt:lpstr>3JB - 1 Star PDD Perf</vt:lpstr>
      <vt:lpstr>3JC - 1 Star PDD FS Art</vt:lpstr>
      <vt:lpstr>'3JA - Horse Comps'!Print_Area</vt:lpstr>
      <vt:lpstr>'3JA - Horse FS'!Print_Area</vt:lpstr>
      <vt:lpstr>'3JB - 1 Star PDD Comp'!Print_Area</vt:lpstr>
      <vt:lpstr>'3JC - 1 Star PDD 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dcterms:created xsi:type="dcterms:W3CDTF">2022-03-22T17:01:14Z</dcterms:created>
  <dcterms:modified xsi:type="dcterms:W3CDTF">2024-01-27T01:26:21Z</dcterms:modified>
</cp:coreProperties>
</file>